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.2023年县本级一般公共预算支出预算 " sheetId="1" r:id="rId1"/>
  </sheets>
  <externalReferences>
    <externalReference r:id="rId2"/>
    <externalReference r:id="rId3"/>
  </externalReferences>
  <definedNames>
    <definedName name="Database" hidden="1">#REF!</definedName>
    <definedName name="_xlnm.Print_Titles" localSheetId="0">'8.2023年县本级一般公共预算支出预算 '!$3:$4</definedName>
    <definedName name="地区名称">[2]封面!$B$2:$B$37</definedName>
  </definedNames>
  <calcPr calcId="144525" fullCalcOnLoad="1"/>
</workbook>
</file>

<file path=xl/sharedStrings.xml><?xml version="1.0" encoding="utf-8"?>
<sst xmlns="http://schemas.openxmlformats.org/spreadsheetml/2006/main" count="401" uniqueCount="350">
  <si>
    <t>2023年县本级一般公共预算支出安排情况表（草案）</t>
  </si>
  <si>
    <t>单位：万元</t>
  </si>
  <si>
    <t>支出项目</t>
  </si>
  <si>
    <t>2022年预算数</t>
  </si>
  <si>
    <t>2023年预算数</t>
  </si>
  <si>
    <t>2023年预算数比2022年预算数增减%</t>
  </si>
  <si>
    <t>备注</t>
  </si>
  <si>
    <t xml:space="preserve">  一般公共服务支出</t>
  </si>
  <si>
    <t xml:space="preserve">    人大事务</t>
  </si>
  <si>
    <t xml:space="preserve">      行政运行</t>
  </si>
  <si>
    <t xml:space="preserve">      代表工作</t>
  </si>
  <si>
    <t xml:space="preserve">    政协事务</t>
  </si>
  <si>
    <t xml:space="preserve">    政府办公厅(室)及相关机构事务</t>
  </si>
  <si>
    <t xml:space="preserve">      机关服务</t>
  </si>
  <si>
    <t xml:space="preserve">      专项业务活动</t>
  </si>
  <si>
    <t xml:space="preserve">      政务公开审批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</si>
  <si>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</si>
  <si>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</si>
  <si>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</si>
  <si>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</si>
  <si>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其他发展与改革事务支出</t>
  </si>
  <si>
    <t xml:space="preserve">    统计信息事务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</si>
  <si>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</si>
  <si>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</si>
  <si>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</si>
  <si>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</si>
  <si>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</si>
  <si>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人力资源事务</t>
  </si>
  <si>
    <t xml:space="preserve">      其他人力资源事务支出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</si>
  <si>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</si>
  <si>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</si>
  <si>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</si>
  <si>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民族事务</t>
  </si>
  <si>
    <t xml:space="preserve">      民族工作专项</t>
  </si>
  <si>
    <t xml:space="preserve">      其他民族事务支出</t>
  </si>
  <si>
    <t xml:space="preserve">    港澳台侨事务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</si>
  <si>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</si>
  <si>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</si>
  <si>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</si>
  <si>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</si>
  <si>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 xml:space="preserve">    党委办公厅(室)及相关机构事务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</si>
  <si>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</si>
  <si>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</si>
  <si>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</si>
  <si>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</si>
  <si>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</si>
  <si>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其他共产党事务支出</t>
  </si>
  <si>
    <t xml:space="preserve">      其他共产党事务支出</t>
  </si>
  <si>
    <t xml:space="preserve">    网信事务</t>
  </si>
  <si>
    <t xml:space="preserve">    市场监督管理事务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</si>
  <si>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</si>
  <si>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</si>
  <si>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</si>
  <si>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</si>
  <si>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国防动员</t>
  </si>
  <si>
    <t xml:space="preserve">      人民防空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</si>
  <si>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</si>
  <si>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</si>
  <si>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</si>
  <si>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</t>
  </si>
  <si>
    <t xml:space="preserve">      其他武装警察支出</t>
  </si>
  <si>
    <t xml:space="preserve">    公安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</si>
  <si>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</si>
  <si>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</si>
  <si>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</si>
  <si>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</si>
  <si>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</si>
  <si>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</si>
  <si>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</si>
  <si>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</si>
  <si>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</si>
  <si>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</si>
  <si>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 xml:space="preserve">  教育支出</t>
  </si>
  <si>
    <t xml:space="preserve">    教育管理事务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</si>
  <si>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</si>
  <si>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</si>
  <si>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</si>
  <si>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</si>
  <si>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</si>
  <si>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</si>
  <si>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</si>
  <si>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中专职业教育</t>
  </si>
  <si>
    <t xml:space="preserve">    特殊教育</t>
  </si>
  <si>
    <t xml:space="preserve">      特殊学校教育</t>
  </si>
  <si>
    <t xml:space="preserve">    进修及培训</t>
  </si>
  <si>
    <t xml:space="preserve">      教师进修</t>
  </si>
  <si>
    <t xml:space="preserve">    教育费附加安排的支出</t>
  </si>
  <si>
    <t xml:space="preserve">      农村中小学教学设施</t>
  </si>
  <si>
    <t xml:space="preserve">      城市中小学校舍建设</t>
  </si>
  <si>
    <t xml:space="preserve">      中等职业学校教学设施</t>
  </si>
  <si>
    <t xml:space="preserve">      其他教育费附加安排的支出</t>
  </si>
  <si>
    <t xml:space="preserve">    其他教育支出(款)</t>
  </si>
  <si>
    <t xml:space="preserve">      其他教育支出(项)</t>
  </si>
  <si>
    <t xml:space="preserve">  科学技术支出</t>
  </si>
  <si>
    <t xml:space="preserve">    科学技术管理事务</t>
  </si>
  <si>
    <t xml:space="preserve">    科学技术普及</t>
  </si>
  <si>
    <t xml:space="preserve">      机构运行</t>
  </si>
  <si>
    <t xml:space="preserve">    其他科学技术支出</t>
  </si>
  <si>
    <t xml:space="preserve">      其他科学技术支出</t>
  </si>
  <si>
    <t xml:space="preserve">  文化体育与传媒支出</t>
  </si>
  <si>
    <t xml:space="preserve">    文化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</si>
  <si>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</si>
  <si>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</si>
  <si>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</si>
  <si>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</si>
  <si>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群众文化</t>
  </si>
  <si>
    <t xml:space="preserve">      文化创作与保护</t>
  </si>
  <si>
    <t xml:space="preserve">      其他文化支出</t>
  </si>
  <si>
    <t xml:space="preserve">    文物</t>
  </si>
  <si>
    <t xml:space="preserve">      博物馆</t>
  </si>
  <si>
    <t xml:space="preserve">    体育</t>
  </si>
  <si>
    <t xml:space="preserve">      体育场馆</t>
  </si>
  <si>
    <t xml:space="preserve">      群众体育</t>
  </si>
  <si>
    <t xml:space="preserve">      其他体育支出</t>
  </si>
  <si>
    <t xml:space="preserve">    新闻出版广播影视</t>
  </si>
  <si>
    <t xml:space="preserve">      电视</t>
  </si>
  <si>
    <t xml:space="preserve">      其他新闻出版广播影视支出</t>
  </si>
  <si>
    <t xml:space="preserve">    其他文化体育与传媒支出(款)</t>
  </si>
  <si>
    <t xml:space="preserve">      其他文化体育与传媒支出(项)</t>
  </si>
  <si>
    <t xml:space="preserve">  社会保障和就业支出</t>
  </si>
  <si>
    <t xml:space="preserve">    人力资源和社会保障管理事务</t>
  </si>
  <si>
    <t xml:space="preserve">      一般行政管理事务</t>
  </si>
  <si>
    <t xml:space="preserve">      就业管理事务</t>
  </si>
  <si>
    <t xml:space="preserve">      社会保险经办机构</t>
  </si>
  <si>
    <t xml:space="preserve">    民政管理事务</t>
  </si>
  <si>
    <t xml:space="preserve">      其他民政管理事务支出</t>
  </si>
  <si>
    <t xml:space="preserve">    行政事业单位养老支出</t>
  </si>
  <si>
    <t xml:space="preserve">      归口管理的行政单位离退休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</si>
  <si>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</si>
  <si>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</si>
  <si>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</si>
  <si>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</si>
  <si>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就业补助</t>
  </si>
  <si>
    <t xml:space="preserve">      公益性岗位补贴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</si>
  <si>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</si>
  <si>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</si>
  <si>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</si>
  <si>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</si>
  <si>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优抚事业单位支出</t>
  </si>
  <si>
    <t xml:space="preserve">      义务兵优待</t>
  </si>
  <si>
    <t xml:space="preserve">      其他优抚支出</t>
  </si>
  <si>
    <t xml:space="preserve">    退役安置</t>
  </si>
  <si>
    <t xml:space="preserve">      退伍士兵安置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</si>
  <si>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</si>
  <si>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</si>
  <si>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</si>
  <si>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</si>
  <si>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</si>
  <si>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</si>
  <si>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</si>
  <si>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</si>
  <si>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</si>
  <si>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</si>
  <si>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</si>
  <si>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</si>
  <si>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</si>
  <si>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</si>
  <si>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</si>
  <si>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</si>
  <si>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</si>
  <si>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</si>
  <si>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</si>
  <si>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</si>
  <si>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</si>
  <si>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</si>
  <si>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</si>
  <si>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</si>
  <si>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</si>
  <si>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</si>
  <si>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其他财政对社会保险基金的补助</t>
  </si>
  <si>
    <t xml:space="preserve">    退役军人管理事务</t>
  </si>
  <si>
    <t xml:space="preserve">      其他退役军人事务管理支出</t>
  </si>
  <si>
    <t xml:space="preserve">    其他社会保障和就业支出(款)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</si>
  <si>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</si>
  <si>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</si>
  <si>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</si>
  <si>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</si>
  <si>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</si>
  <si>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</si>
  <si>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</si>
  <si>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</si>
  <si>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</si>
  <si>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</si>
  <si>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</si>
  <si>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</si>
  <si>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</si>
  <si>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</si>
  <si>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</si>
  <si>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</si>
  <si>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</si>
  <si>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</si>
  <si>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</si>
  <si>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</si>
  <si>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中医药</t>
  </si>
  <si>
    <t xml:space="preserve">      中医(民族医)药专项</t>
  </si>
  <si>
    <t xml:space="preserve">    计划生育事务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</si>
  <si>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</si>
  <si>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</si>
  <si>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</si>
  <si>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</si>
  <si>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</si>
  <si>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</si>
  <si>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财政对基本医疗保险基金的补助</t>
  </si>
  <si>
    <t xml:space="preserve">      财政对城镇职工基本医疗保险基金的补助</t>
  </si>
  <si>
    <t xml:space="preserve">      财政对城乡居民基本医疗保险基金的补助</t>
  </si>
  <si>
    <t xml:space="preserve">    医疗救助</t>
  </si>
  <si>
    <t xml:space="preserve">      城乡医疗救助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</si>
  <si>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</si>
  <si>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</si>
  <si>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</si>
  <si>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医疗保障管理事务</t>
  </si>
  <si>
    <t xml:space="preserve">    老龄卫生健康服务</t>
  </si>
  <si>
    <t xml:space="preserve">      老龄卫生健康服务</t>
  </si>
  <si>
    <t xml:space="preserve">    其他医疗卫生与计划生育支出</t>
  </si>
  <si>
    <t xml:space="preserve">      其他医疗卫生与计划生育支出</t>
  </si>
  <si>
    <t xml:space="preserve">  节能环保支出</t>
  </si>
  <si>
    <t xml:space="preserve">    环境保护管理事务</t>
  </si>
  <si>
    <t xml:space="preserve">    污染防治</t>
  </si>
  <si>
    <t xml:space="preserve">     大气</t>
  </si>
  <si>
    <t xml:space="preserve">      水体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</si>
  <si>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</si>
  <si>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</si>
  <si>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</si>
  <si>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</si>
  <si>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其他自然生态保护支出</t>
  </si>
  <si>
    <t xml:space="preserve">    天然林保护</t>
  </si>
  <si>
    <t xml:space="preserve">      森林管护</t>
  </si>
  <si>
    <t xml:space="preserve">      其他天然林保护支出</t>
  </si>
  <si>
    <t xml:space="preserve">    能源节约利用(款)</t>
  </si>
  <si>
    <t xml:space="preserve">    其他节能环保支出(款)</t>
  </si>
  <si>
    <t xml:space="preserve">  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</si>
  <si>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</si>
  <si>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</si>
  <si>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</si>
  <si>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住宅建设与房地产市场监管</t>
  </si>
  <si>
    <t xml:space="preserve">      其他城乡社区管理事务支出</t>
  </si>
  <si>
    <t xml:space="preserve">    城乡社区规划与管理(款)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</si>
  <si>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</si>
  <si>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</si>
  <si>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</si>
  <si>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城乡社区环境卫生(款)</t>
  </si>
  <si>
    <t xml:space="preserve">    建设市场管理与监督(款)</t>
  </si>
  <si>
    <t xml:space="preserve">    其他城乡社区支出(款)</t>
  </si>
  <si>
    <t xml:space="preserve">  农林水支出</t>
  </si>
  <si>
    <t xml:space="preserve">    农业</t>
  </si>
  <si>
    <t xml:space="preserve">      科技转化与推广服务</t>
  </si>
  <si>
    <t xml:space="preserve">      病虫害控制</t>
  </si>
  <si>
    <t xml:space="preserve">      农产品质量安全</t>
  </si>
  <si>
    <t xml:space="preserve">      防灾救灾</t>
  </si>
  <si>
    <t xml:space="preserve">      农业生产发展</t>
  </si>
  <si>
    <t xml:space="preserve">      农村合作经济</t>
  </si>
  <si>
    <t xml:space="preserve">      农产品加工与促销</t>
  </si>
  <si>
    <t xml:space="preserve">      成品油价格改革对渔业的补贴</t>
  </si>
  <si>
    <t xml:space="preserve">      农业资源保护修复与利用</t>
  </si>
  <si>
    <t xml:space="preserve">      农田建设</t>
  </si>
  <si>
    <t xml:space="preserve">      其他农业支出</t>
  </si>
  <si>
    <t xml:space="preserve">    林业</t>
  </si>
  <si>
    <t xml:space="preserve">      林业事业机构</t>
  </si>
  <si>
    <t xml:space="preserve">      森林培育</t>
  </si>
  <si>
    <t xml:space="preserve">      林业技术推广</t>
  </si>
  <si>
    <t xml:space="preserve">      森林资源管理</t>
  </si>
  <si>
    <t xml:space="preserve">      森林资源监测</t>
  </si>
  <si>
    <t xml:space="preserve">      森林生态效益补偿</t>
  </si>
  <si>
    <t xml:space="preserve">      动植物保护</t>
  </si>
  <si>
    <t xml:space="preserve">      林业防灾减灾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</si>
  <si>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</si>
  <si>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</si>
  <si>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</si>
  <si>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</si>
  <si>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</si>
  <si>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水资源节约管理与保护</t>
  </si>
  <si>
    <t xml:space="preserve">      防汛</t>
  </si>
  <si>
    <t xml:space="preserve">      农田水利</t>
  </si>
  <si>
    <t xml:space="preserve">      其他水利支出</t>
  </si>
  <si>
    <t xml:space="preserve">    扶贫</t>
  </si>
  <si>
    <t xml:space="preserve">      农村基础设施建设</t>
  </si>
  <si>
    <t xml:space="preserve">      其他扶贫支出</t>
  </si>
  <si>
    <t xml:space="preserve">    农村综合改革</t>
  </si>
  <si>
    <t xml:space="preserve">      对村级一事一议补助</t>
  </si>
  <si>
    <t xml:space="preserve">      对村民委员会和村党支部的补助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</si>
  <si>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</si>
  <si>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</si>
  <si>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</si>
  <si>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创业担保贴息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</si>
  <si>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</si>
  <si>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</si>
  <si>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</si>
  <si>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</si>
  <si>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</si>
  <si>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</si>
  <si>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</si>
  <si>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成品油价格改革对交通运输的补贴</t>
  </si>
  <si>
    <t xml:space="preserve">      对城市公交的补贴</t>
  </si>
  <si>
    <t xml:space="preserve">      成品油价格改革补贴其他支出</t>
  </si>
  <si>
    <t xml:space="preserve">    车辆购置税支出</t>
  </si>
  <si>
    <t xml:space="preserve">      车辆购置税用于农村公路建设支出</t>
  </si>
  <si>
    <t xml:space="preserve">      车辆购置税其他支出</t>
  </si>
  <si>
    <t xml:space="preserve">    其他交通运输支出(款)</t>
  </si>
  <si>
    <t xml:space="preserve">      其他交通运输支出(项)</t>
  </si>
  <si>
    <t xml:space="preserve">  资源勘探信息等支出</t>
  </si>
  <si>
    <t xml:space="preserve">    工业和信息产业监管</t>
  </si>
  <si>
    <t xml:space="preserve">      其他工业和信息产业监管支出</t>
  </si>
  <si>
    <t xml:space="preserve">    支持中小企业发展和管理支出</t>
  </si>
  <si>
    <t xml:space="preserve">      其他支持中小企业发展和管理支出</t>
  </si>
  <si>
    <t xml:space="preserve">    其他资源勘探信息等支出(款)</t>
  </si>
  <si>
    <t xml:space="preserve">      其他资源勘探信息等支出(项)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</si>
  <si>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</si>
  <si>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</si>
  <si>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</si>
  <si>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</si>
  <si>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</si>
  <si>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其他商业服务业等支出(款)</t>
  </si>
  <si>
    <t xml:space="preserve">      其他商业服务业等支出(项)</t>
  </si>
  <si>
    <t xml:space="preserve">  金融支出</t>
  </si>
  <si>
    <t xml:space="preserve">    金融部门行政支出</t>
  </si>
  <si>
    <t xml:space="preserve">      金融部门其他行政支出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</si>
  <si>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</si>
  <si>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</si>
  <si>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</si>
  <si>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</si>
  <si>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 xml:space="preserve">      自然资源利用与保护</t>
  </si>
  <si>
    <t xml:space="preserve">      地质矿产资源利用与保护</t>
  </si>
  <si>
    <t xml:space="preserve">      其他国土资源事务支出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</si>
  <si>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</si>
  <si>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</si>
  <si>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</si>
  <si>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</si>
  <si>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农村危房改造</t>
  </si>
  <si>
    <t xml:space="preserve">      公共租赁住房</t>
  </si>
  <si>
    <t xml:space="preserve">      保障性住房租金补贴</t>
  </si>
  <si>
    <t xml:space="preserve">      其他保障性安居工程支出</t>
  </si>
  <si>
    <t xml:space="preserve">    住房改革支出</t>
  </si>
  <si>
    <t xml:space="preserve">      住房公积金</t>
  </si>
  <si>
    <t xml:space="preserve">  粮油物资储备支出</t>
  </si>
  <si>
    <t xml:space="preserve">    粮油事务</t>
  </si>
  <si>
    <t xml:space="preserve">  灾害防治及应急管理支出</t>
  </si>
  <si>
    <t xml:space="preserve">     应急管理事务</t>
  </si>
  <si>
    <t xml:space="preserve">       行政运行</t>
  </si>
  <si>
    <t xml:space="preserve">    其他灾害防治及应急管理支出</t>
  </si>
  <si>
    <t xml:space="preserve">      其他灾害防治及应急管理支出</t>
  </si>
  <si>
    <t xml:space="preserve">  预备费</t>
  </si>
  <si>
    <t xml:space="preserve">  其他支出(类)</t>
  </si>
  <si>
    <t xml:space="preserve">    其他支出(款)</t>
  </si>
  <si>
    <t xml:space="preserve">      其他支出(项)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</si>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</sst>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6">
    <font>
      <sz val="12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黑体"/>
      <family val="3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黑体"/>
      <family val="3"/>
      <charset val="134"/>
    </font>
    <font>
      <sz val="11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0"/>
      <name val="宋体"/>
      <charset val="134"/>
    </font>
    <font>
      <sz val="11"/>
      <name val="Times New Roman"/>
      <family val="1"/>
      <charset val="0"/>
    </font>
    <font>
      <sz val="11"/>
      <color indexed="8"/>
      <name val="Times New Roman"/>
      <family val="1"/>
      <charset val="0"/>
    </font>
    <font>
      <sz val="10"/>
      <name val="宋体"/>
      <charset val="134"/>
    </font>
    <font>
      <sz val="11"/>
      <name val="宋体"/>
      <charset val="134"/>
    </font>
    <font>
      <b/>
      <sz val="11"/>
      <name val="Times New Roman"/>
      <family val="1"/>
      <charset val="0"/>
    </font>
    <font>
      <b/>
      <sz val="11"/>
      <color indexed="8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8" borderId="4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29" fillId="12" borderId="3" applyNumberFormat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5" fillId="0" borderId="0"/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0" xfId="44" applyNumberFormat="1" applyFont="1" applyAlignment="1">
      <alignment vertical="center" wrapText="1"/>
    </xf>
    <xf numFmtId="176" fontId="2" fillId="0" borderId="0" xfId="44" applyNumberFormat="1" applyFont="1" applyAlignment="1">
      <alignment horizontal="center" vertical="center" wrapText="1"/>
    </xf>
    <xf numFmtId="49" fontId="1" fillId="0" borderId="0" xfId="44" applyNumberFormat="1" applyFont="1" applyBorder="1" applyAlignment="1">
      <alignment horizontal="left" vertical="center" wrapText="1"/>
    </xf>
    <xf numFmtId="176" fontId="3" fillId="0" borderId="0" xfId="44" applyNumberFormat="1" applyFont="1" applyBorder="1" applyAlignment="1">
      <alignment horizontal="center" vertical="center" wrapText="1"/>
    </xf>
    <xf numFmtId="176" fontId="4" fillId="0" borderId="1" xfId="44" applyNumberFormat="1" applyFont="1" applyBorder="1" applyAlignment="1">
      <alignment horizontal="right" vertical="center" wrapText="1"/>
    </xf>
    <xf numFmtId="176" fontId="5" fillId="0" borderId="2" xfId="44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44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2" borderId="2" xfId="0" applyNumberFormat="1" applyFont="1" applyFill="1" applyBorder="1" applyAlignment="1" applyProtection="1">
      <alignment horizontal="left" vertical="center"/>
    </xf>
    <xf numFmtId="4" fontId="9" fillId="2" borderId="2" xfId="0" applyNumberFormat="1" applyFont="1" applyFill="1" applyBorder="1" applyAlignment="1" applyProtection="1">
      <alignment horizontal="center" vertical="center"/>
    </xf>
    <xf numFmtId="177" fontId="10" fillId="0" borderId="2" xfId="11" applyNumberFormat="1" applyFont="1" applyFill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1" fillId="2" borderId="2" xfId="0" applyNumberFormat="1" applyFont="1" applyFill="1" applyBorder="1" applyAlignment="1" applyProtection="1">
      <alignment horizontal="left" vertical="center"/>
    </xf>
    <xf numFmtId="176" fontId="12" fillId="0" borderId="2" xfId="0" applyNumberFormat="1" applyFont="1" applyFill="1" applyBorder="1" applyAlignment="1" applyProtection="1">
      <alignment horizontal="left" vertical="center"/>
      <protection locked="0"/>
    </xf>
    <xf numFmtId="0" fontId="11" fillId="0" borderId="2" xfId="0" applyNumberFormat="1" applyFont="1" applyFill="1" applyBorder="1" applyAlignment="1" applyProtection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4" fontId="13" fillId="2" borderId="2" xfId="0" applyNumberFormat="1" applyFont="1" applyFill="1" applyBorder="1" applyAlignment="1" applyProtection="1">
      <alignment horizontal="center" vertical="center"/>
    </xf>
    <xf numFmtId="177" fontId="14" fillId="0" borderId="2" xfId="11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?鹎%U龡&amp;H齲_x0001_C铣_x0014__x0007__x0001__x0001_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  <pageSetUpPr fitToPage="1"/>
  </sheetPr>
  <dimension ref="A1:E398"/>
  <sheetViews>
    <sheetView tabSelected="1" view="pageBreakPreview" zoomScaleNormal="100" workbookViewId="0">
      <selection activeCell="A1" sqref="A1:E1"/>
    </sheetView>
  </sheetViews>
  <sheetFormatPr defaultColWidth="9" defaultRowHeight="14.25" outlineLevelCol="4"/>
  <cols>
    <col min="1" max="1" width="44" style="2" customWidth="1"/>
    <col min="2" max="2" width="17.875" style="2" customWidth="1"/>
    <col min="3" max="3" width="17.625" style="2" customWidth="1"/>
    <col min="4" max="4" width="12" style="2" customWidth="1"/>
    <col min="5" max="5" width="10.875" customWidth="1"/>
    <col min="7" max="7" width="12.625"/>
  </cols>
  <sheetData>
    <row r="1" ht="22.5" customHeight="1" spans="1:5">
      <c r="A1" s="3" t="s">
        <v>0</v>
      </c>
      <c r="B1" s="3"/>
      <c r="C1" s="3"/>
      <c r="D1" s="3"/>
      <c r="E1" s="3"/>
    </row>
    <row r="2" ht="25.5" customHeight="1" spans="1:5">
      <c r="A2" s="4"/>
      <c r="B2" s="5"/>
      <c r="C2" s="5"/>
      <c r="D2" s="6" t="s">
        <v>1</v>
      </c>
      <c r="E2" s="6"/>
    </row>
    <row r="3" ht="19.7" customHeight="1" spans="1:5">
      <c r="A3" s="7" t="s">
        <v>2</v>
      </c>
      <c r="B3" s="8" t="s">
        <v>3</v>
      </c>
      <c r="C3" s="7" t="s">
        <v>4</v>
      </c>
      <c r="D3" s="9" t="s">
        <v>5</v>
      </c>
      <c r="E3" s="10" t="s">
        <v>6</v>
      </c>
    </row>
    <row r="4" ht="19.7" customHeight="1" spans="1:5">
      <c r="A4" s="7"/>
      <c r="B4" s="8"/>
      <c r="C4" s="7"/>
      <c r="D4" s="9"/>
      <c r="E4" s="10"/>
    </row>
    <row r="5" ht="19.7" customHeight="1" spans="1:5">
      <c r="A5" s="11" t="s">
        <v>7</v>
      </c>
      <c r="B5" s="12">
        <f>B6+B9+B11+B19+B23+B25+B29+B31+B33+B36+B39+B41+B44+B46+B48+B50+B52+B54+B57+B60+B62+B66+B68+B71</f>
        <v>39001</v>
      </c>
      <c r="C5" s="12">
        <f>C6+C9+C11+C19+C23+C25+C29+C31+C33+C36+C39+C41+C44+C46+C48+C50+C52+C54+C57+C60+C62+C66+C68+C71</f>
        <v>26115</v>
      </c>
      <c r="D5" s="13">
        <f t="shared" ref="D5:D68" si="0">(C5/B5-1)*100%</f>
        <v>-0.330401784569626</v>
      </c>
      <c r="E5" s="14"/>
    </row>
    <row r="6" ht="19.7" customHeight="1" spans="1:5">
      <c r="A6" s="11" t="s">
        <v>8</v>
      </c>
      <c r="B6" s="12">
        <v>850</v>
      </c>
      <c r="C6" s="12">
        <f>SUM(C7:C8)</f>
        <v>560</v>
      </c>
      <c r="D6" s="13">
        <f t="shared" si="0"/>
        <v>-0.341176470588235</v>
      </c>
      <c r="E6" s="15"/>
    </row>
    <row r="7" ht="19.7" customHeight="1" spans="1:5">
      <c r="A7" s="16" t="s">
        <v>9</v>
      </c>
      <c r="B7" s="12">
        <v>650</v>
      </c>
      <c r="C7" s="12">
        <v>450</v>
      </c>
      <c r="D7" s="13">
        <f t="shared" si="0"/>
        <v>-0.307692307692308</v>
      </c>
      <c r="E7" s="15"/>
    </row>
    <row r="8" ht="19.7" customHeight="1" spans="1:5">
      <c r="A8" s="16" t="s">
        <v>10</v>
      </c>
      <c r="B8" s="12">
        <v>200</v>
      </c>
      <c r="C8" s="12">
        <v>110</v>
      </c>
      <c r="D8" s="13">
        <f t="shared" si="0"/>
        <v>-0.45</v>
      </c>
      <c r="E8" s="15"/>
    </row>
    <row r="9" ht="19.7" customHeight="1" spans="1:5">
      <c r="A9" s="11" t="s">
        <v>11</v>
      </c>
      <c r="B9" s="12">
        <v>600</v>
      </c>
      <c r="C9" s="12">
        <v>400</v>
      </c>
      <c r="D9" s="13">
        <f t="shared" si="0"/>
        <v>-0.333333333333333</v>
      </c>
      <c r="E9" s="15"/>
    </row>
    <row r="10" ht="19.7" customHeight="1" spans="1:5">
      <c r="A10" s="16" t="s">
        <v>9</v>
      </c>
      <c r="B10" s="12">
        <v>600</v>
      </c>
      <c r="C10" s="12">
        <v>400</v>
      </c>
      <c r="D10" s="13">
        <f t="shared" si="0"/>
        <v>-0.333333333333333</v>
      </c>
      <c r="E10" s="15"/>
    </row>
    <row r="11" ht="19.7" customHeight="1" spans="1:5">
      <c r="A11" s="11" t="s">
        <v>12</v>
      </c>
      <c r="B11" s="12">
        <f>SUM(B12:B18)</f>
        <v>17200</v>
      </c>
      <c r="C11" s="12">
        <f>SUM(C12:C18)</f>
        <v>11680</v>
      </c>
      <c r="D11" s="13">
        <f t="shared" si="0"/>
        <v>-0.32093023255814</v>
      </c>
      <c r="E11" s="14"/>
    </row>
    <row r="12" ht="19.7" customHeight="1" spans="1:5">
      <c r="A12" s="16" t="s">
        <v>9</v>
      </c>
      <c r="B12" s="12">
        <v>12000</v>
      </c>
      <c r="C12" s="12">
        <v>8150</v>
      </c>
      <c r="D12" s="13">
        <f t="shared" si="0"/>
        <v>-0.320833333333333</v>
      </c>
      <c r="E12" s="15"/>
    </row>
    <row r="13" ht="19.7" customHeight="1" spans="1:5">
      <c r="A13" s="16" t="s">
        <v>13</v>
      </c>
      <c r="B13" s="12">
        <v>2200</v>
      </c>
      <c r="C13" s="12">
        <v>1500</v>
      </c>
      <c r="D13" s="13">
        <f t="shared" si="0"/>
        <v>-0.318181818181818</v>
      </c>
      <c r="E13" s="15"/>
    </row>
    <row r="14" ht="19.7" customHeight="1" spans="1:5">
      <c r="A14" s="16" t="s">
        <v>14</v>
      </c>
      <c r="B14" s="12">
        <v>500</v>
      </c>
      <c r="C14" s="12">
        <v>340</v>
      </c>
      <c r="D14" s="13">
        <f t="shared" si="0"/>
        <v>-0.32</v>
      </c>
      <c r="E14" s="15"/>
    </row>
    <row r="15" ht="19.7" customHeight="1" spans="1:5">
      <c r="A15" s="16" t="s">
        <v>15</v>
      </c>
      <c r="B15" s="12">
        <v>600</v>
      </c>
      <c r="C15" s="12">
        <v>400</v>
      </c>
      <c r="D15" s="13">
        <f t="shared" si="0"/>
        <v>-0.333333333333333</v>
      </c>
      <c r="E15" s="15"/>
    </row>
    <row r="16" ht="19.7" customHeight="1" spans="1:5">
      <c r="A16" s="16" t="s">
        <v>16</v>
      </c>
      <c r="B16" s="12">
        <v>700</v>
      </c>
      <c r="C16" s="12">
        <v>475</v>
      </c>
      <c r="D16" s="13">
        <f t="shared" si="0"/>
        <v>-0.321428571428571</v>
      </c>
      <c r="E16" s="15"/>
    </row>
    <row r="17" ht="19.7" customHeight="1" spans="1:5">
      <c r="A17" s="16" t="s">
        <v>17</v>
      </c>
      <c r="B17" s="12">
        <v>200</v>
      </c>
      <c r="C17" s="12">
        <v>135</v>
      </c>
      <c r="D17" s="13">
        <f t="shared" si="0"/>
        <v>-0.325</v>
      </c>
      <c r="E17" s="15"/>
    </row>
    <row r="18" ht="19.7" customHeight="1" spans="1:5">
      <c r="A18" s="16" t="s">
        <v>18</v>
      </c>
      <c r="B18" s="12">
        <v>1000</v>
      </c>
      <c r="C18" s="12">
        <v>680</v>
      </c>
      <c r="D18" s="13">
        <f t="shared" si="0"/>
        <v>-0.32</v>
      </c>
      <c r="E18" s="15"/>
    </row>
    <row r="19" ht="19.7" customHeight="1" spans="1:5">
      <c r="A19" s="11" t="s">
        <v>19</v>
      </c>
      <c r="B19" s="12">
        <f>SUM(B21,B20,B22)</f>
        <v>1380</v>
      </c>
      <c r="C19" s="12">
        <f>SUM(C21,C20,C22)</f>
        <v>930</v>
      </c>
      <c r="D19" s="13">
        <f t="shared" si="0"/>
        <v>-0.326086956521739</v>
      </c>
      <c r="E19" s="15"/>
    </row>
    <row r="20" ht="19.7" customHeight="1" spans="1:5">
      <c r="A20" s="16" t="s">
        <v>9</v>
      </c>
      <c r="B20" s="12">
        <v>500</v>
      </c>
      <c r="C20" s="12">
        <v>340</v>
      </c>
      <c r="D20" s="13">
        <f t="shared" si="0"/>
        <v>-0.32</v>
      </c>
      <c r="E20" s="15"/>
    </row>
    <row r="21" ht="19.7" customHeight="1" spans="1:5">
      <c r="A21" s="16" t="s">
        <v>17</v>
      </c>
      <c r="B21" s="12">
        <v>80</v>
      </c>
      <c r="C21" s="12">
        <v>50</v>
      </c>
      <c r="D21" s="13">
        <f t="shared" si="0"/>
        <v>-0.375</v>
      </c>
      <c r="E21" s="15"/>
    </row>
    <row r="22" ht="19.7" customHeight="1" spans="1:5">
      <c r="A22" s="16" t="s">
        <v>20</v>
      </c>
      <c r="B22" s="12">
        <v>800</v>
      </c>
      <c r="C22" s="12">
        <v>540</v>
      </c>
      <c r="D22" s="13">
        <f t="shared" si="0"/>
        <v>-0.325</v>
      </c>
      <c r="E22" s="15"/>
    </row>
    <row r="23" ht="19.7" customHeight="1" spans="1:5">
      <c r="A23" s="11" t="s">
        <v>21</v>
      </c>
      <c r="B23" s="12">
        <v>300</v>
      </c>
      <c r="C23" s="12">
        <v>200</v>
      </c>
      <c r="D23" s="13">
        <f t="shared" si="0"/>
        <v>-0.333333333333333</v>
      </c>
      <c r="E23" s="15"/>
    </row>
    <row r="24" ht="19.7" customHeight="1" spans="1:5">
      <c r="A24" s="16" t="s">
        <v>9</v>
      </c>
      <c r="B24" s="12">
        <v>300</v>
      </c>
      <c r="C24" s="12">
        <v>200</v>
      </c>
      <c r="D24" s="13">
        <f t="shared" si="0"/>
        <v>-0.333333333333333</v>
      </c>
      <c r="E24" s="15"/>
    </row>
    <row r="25" ht="19.7" customHeight="1" spans="1:5">
      <c r="A25" s="11" t="s">
        <v>22</v>
      </c>
      <c r="B25" s="12">
        <v>2700</v>
      </c>
      <c r="C25" s="12">
        <f>SUM(C26:C28)</f>
        <v>1800</v>
      </c>
      <c r="D25" s="13">
        <f t="shared" si="0"/>
        <v>-0.333333333333333</v>
      </c>
      <c r="E25" s="15"/>
    </row>
    <row r="26" ht="19.7" customHeight="1" spans="1:5">
      <c r="A26" s="16" t="s">
        <v>9</v>
      </c>
      <c r="B26" s="12">
        <v>1900</v>
      </c>
      <c r="C26" s="12">
        <v>1000</v>
      </c>
      <c r="D26" s="13">
        <f t="shared" si="0"/>
        <v>-0.473684210526316</v>
      </c>
      <c r="E26" s="15"/>
    </row>
    <row r="27" ht="19.7" customHeight="1" spans="1:5">
      <c r="A27" s="16" t="s">
        <v>17</v>
      </c>
      <c r="B27" s="12">
        <v>200</v>
      </c>
      <c r="C27" s="12">
        <v>500</v>
      </c>
      <c r="D27" s="13">
        <f t="shared" si="0"/>
        <v>1.5</v>
      </c>
      <c r="E27" s="15"/>
    </row>
    <row r="28" ht="19.7" customHeight="1" spans="1:5">
      <c r="A28" s="16" t="s">
        <v>23</v>
      </c>
      <c r="B28" s="12">
        <v>600</v>
      </c>
      <c r="C28" s="12">
        <v>300</v>
      </c>
      <c r="D28" s="13">
        <f t="shared" si="0"/>
        <v>-0.5</v>
      </c>
      <c r="E28" s="15"/>
    </row>
    <row r="29" ht="19.7" customHeight="1" spans="1:5">
      <c r="A29" s="11" t="s">
        <v>24</v>
      </c>
      <c r="B29" s="12">
        <v>600</v>
      </c>
      <c r="C29" s="12">
        <v>400</v>
      </c>
      <c r="D29" s="13">
        <f t="shared" si="0"/>
        <v>-0.333333333333333</v>
      </c>
      <c r="E29" s="15"/>
    </row>
    <row r="30" ht="19.7" customHeight="1" spans="1:5">
      <c r="A30" s="16" t="s">
        <v>25</v>
      </c>
      <c r="B30" s="12">
        <v>600</v>
      </c>
      <c r="C30" s="12">
        <v>400</v>
      </c>
      <c r="D30" s="13">
        <f t="shared" si="0"/>
        <v>-0.333333333333333</v>
      </c>
      <c r="E30" s="15"/>
    </row>
    <row r="31" ht="19.7" customHeight="1" spans="1:5">
      <c r="A31" s="11" t="s">
        <v>26</v>
      </c>
      <c r="B31" s="12">
        <v>550</v>
      </c>
      <c r="C31" s="12">
        <v>374</v>
      </c>
      <c r="D31" s="13">
        <f t="shared" si="0"/>
        <v>-0.32</v>
      </c>
      <c r="E31" s="15"/>
    </row>
    <row r="32" ht="19.7" customHeight="1" spans="1:5">
      <c r="A32" s="16" t="s">
        <v>9</v>
      </c>
      <c r="B32" s="12">
        <v>550</v>
      </c>
      <c r="C32" s="12">
        <v>374</v>
      </c>
      <c r="D32" s="13">
        <f t="shared" si="0"/>
        <v>-0.32</v>
      </c>
      <c r="E32" s="15"/>
    </row>
    <row r="33" ht="19.7" customHeight="1" spans="1:5">
      <c r="A33" s="11" t="s">
        <v>27</v>
      </c>
      <c r="B33" s="12">
        <v>260</v>
      </c>
      <c r="C33" s="12">
        <f>SUM(C34:C35)</f>
        <v>170</v>
      </c>
      <c r="D33" s="13">
        <f t="shared" si="0"/>
        <v>-0.346153846153846</v>
      </c>
      <c r="E33" s="15"/>
    </row>
    <row r="34" ht="19.7" customHeight="1" spans="1:5">
      <c r="A34" s="16" t="s">
        <v>9</v>
      </c>
      <c r="B34" s="12">
        <v>130</v>
      </c>
      <c r="C34" s="12">
        <v>80</v>
      </c>
      <c r="D34" s="13">
        <f t="shared" si="0"/>
        <v>-0.384615384615385</v>
      </c>
      <c r="E34" s="15"/>
    </row>
    <row r="35" ht="19.7" customHeight="1" spans="1:5">
      <c r="A35" s="16" t="s">
        <v>28</v>
      </c>
      <c r="B35" s="12">
        <v>130</v>
      </c>
      <c r="C35" s="12">
        <v>90</v>
      </c>
      <c r="D35" s="13">
        <f t="shared" si="0"/>
        <v>-0.307692307692308</v>
      </c>
      <c r="E35" s="15"/>
    </row>
    <row r="36" ht="19.7" customHeight="1" spans="1:5">
      <c r="A36" s="11" t="s">
        <v>29</v>
      </c>
      <c r="B36" s="12">
        <v>3100</v>
      </c>
      <c r="C36" s="12">
        <f>SUM(C37:C38)</f>
        <v>2050</v>
      </c>
      <c r="D36" s="13">
        <f t="shared" si="0"/>
        <v>-0.338709677419355</v>
      </c>
      <c r="E36" s="15"/>
    </row>
    <row r="37" ht="19.7" customHeight="1" spans="1:5">
      <c r="A37" s="16" t="s">
        <v>9</v>
      </c>
      <c r="B37" s="12">
        <v>1100</v>
      </c>
      <c r="C37" s="12">
        <v>700</v>
      </c>
      <c r="D37" s="13">
        <f t="shared" si="0"/>
        <v>-0.363636363636364</v>
      </c>
      <c r="E37" s="15"/>
    </row>
    <row r="38" ht="19.7" customHeight="1" spans="1:5">
      <c r="A38" s="16" t="s">
        <v>30</v>
      </c>
      <c r="B38" s="12">
        <v>2000</v>
      </c>
      <c r="C38" s="12">
        <v>1350</v>
      </c>
      <c r="D38" s="13">
        <f t="shared" si="0"/>
        <v>-0.325</v>
      </c>
      <c r="E38" s="15"/>
    </row>
    <row r="39" ht="19.7" customHeight="1" spans="1:5">
      <c r="A39" s="11" t="s">
        <v>31</v>
      </c>
      <c r="B39" s="12">
        <v>520</v>
      </c>
      <c r="C39" s="12">
        <v>350</v>
      </c>
      <c r="D39" s="13">
        <f t="shared" si="0"/>
        <v>-0.326923076923077</v>
      </c>
      <c r="E39" s="15"/>
    </row>
    <row r="40" ht="19.7" customHeight="1" spans="1:5">
      <c r="A40" s="16" t="s">
        <v>9</v>
      </c>
      <c r="B40" s="12">
        <v>520</v>
      </c>
      <c r="C40" s="12">
        <v>350</v>
      </c>
      <c r="D40" s="13">
        <f t="shared" si="0"/>
        <v>-0.326923076923077</v>
      </c>
      <c r="E40" s="15"/>
    </row>
    <row r="41" ht="19.7" customHeight="1" spans="1:5">
      <c r="A41" s="11" t="s">
        <v>32</v>
      </c>
      <c r="B41" s="12">
        <v>30</v>
      </c>
      <c r="C41" s="12">
        <v>20</v>
      </c>
      <c r="D41" s="13">
        <f t="shared" si="0"/>
        <v>-0.333333333333333</v>
      </c>
      <c r="E41" s="15"/>
    </row>
    <row r="42" ht="19.7" customHeight="1" spans="1:5">
      <c r="A42" s="16" t="s">
        <v>33</v>
      </c>
      <c r="B42" s="12">
        <v>10</v>
      </c>
      <c r="C42" s="12">
        <v>7</v>
      </c>
      <c r="D42" s="13">
        <f t="shared" si="0"/>
        <v>-0.3</v>
      </c>
      <c r="E42" s="15"/>
    </row>
    <row r="43" ht="19.7" customHeight="1" spans="1:5">
      <c r="A43" s="16" t="s">
        <v>34</v>
      </c>
      <c r="B43" s="12">
        <v>20</v>
      </c>
      <c r="C43" s="12">
        <v>13</v>
      </c>
      <c r="D43" s="13">
        <f t="shared" si="0"/>
        <v>-0.35</v>
      </c>
      <c r="E43" s="15"/>
    </row>
    <row r="44" ht="19.7" customHeight="1" spans="1:5">
      <c r="A44" s="11" t="s">
        <v>35</v>
      </c>
      <c r="B44" s="12">
        <v>10</v>
      </c>
      <c r="C44" s="12">
        <v>7</v>
      </c>
      <c r="D44" s="13">
        <f t="shared" si="0"/>
        <v>-0.3</v>
      </c>
      <c r="E44" s="15"/>
    </row>
    <row r="45" ht="19.7" customHeight="1" spans="1:5">
      <c r="A45" s="16" t="s">
        <v>9</v>
      </c>
      <c r="B45" s="12">
        <v>10</v>
      </c>
      <c r="C45" s="12">
        <v>7</v>
      </c>
      <c r="D45" s="13">
        <f t="shared" si="0"/>
        <v>-0.3</v>
      </c>
      <c r="E45" s="15"/>
    </row>
    <row r="46" ht="19.7" customHeight="1" spans="1:5">
      <c r="A46" s="11" t="s">
        <v>36</v>
      </c>
      <c r="B46" s="12">
        <v>160</v>
      </c>
      <c r="C46" s="12">
        <v>100</v>
      </c>
      <c r="D46" s="13">
        <f t="shared" si="0"/>
        <v>-0.375</v>
      </c>
      <c r="E46" s="15"/>
    </row>
    <row r="47" ht="19.7" customHeight="1" spans="1:5">
      <c r="A47" s="16" t="s">
        <v>37</v>
      </c>
      <c r="B47" s="12">
        <v>160</v>
      </c>
      <c r="C47" s="12">
        <v>100</v>
      </c>
      <c r="D47" s="13">
        <f t="shared" si="0"/>
        <v>-0.375</v>
      </c>
      <c r="E47" s="15"/>
    </row>
    <row r="48" ht="19.7" customHeight="1" spans="1:5">
      <c r="A48" s="11" t="s">
        <v>38</v>
      </c>
      <c r="B48" s="12">
        <v>50</v>
      </c>
      <c r="C48" s="12">
        <v>34</v>
      </c>
      <c r="D48" s="13">
        <f t="shared" si="0"/>
        <v>-0.32</v>
      </c>
      <c r="E48" s="15"/>
    </row>
    <row r="49" ht="19.7" customHeight="1" spans="1:5">
      <c r="A49" s="16" t="s">
        <v>9</v>
      </c>
      <c r="B49" s="12">
        <v>50</v>
      </c>
      <c r="C49" s="12">
        <v>34</v>
      </c>
      <c r="D49" s="13">
        <f t="shared" si="0"/>
        <v>-0.32</v>
      </c>
      <c r="E49" s="15"/>
    </row>
    <row r="50" ht="19.7" customHeight="1" spans="1:5">
      <c r="A50" s="11" t="s">
        <v>39</v>
      </c>
      <c r="B50" s="12">
        <v>1100</v>
      </c>
      <c r="C50" s="12">
        <v>720</v>
      </c>
      <c r="D50" s="13">
        <f t="shared" si="0"/>
        <v>-0.345454545454545</v>
      </c>
      <c r="E50" s="15"/>
    </row>
    <row r="51" ht="19.7" customHeight="1" spans="1:5">
      <c r="A51" s="16" t="s">
        <v>9</v>
      </c>
      <c r="B51" s="12">
        <v>1100</v>
      </c>
      <c r="C51" s="12">
        <v>720</v>
      </c>
      <c r="D51" s="13">
        <f t="shared" si="0"/>
        <v>-0.345454545454545</v>
      </c>
      <c r="E51" s="15"/>
    </row>
    <row r="52" ht="19.7" customHeight="1" spans="1:5">
      <c r="A52" s="11" t="s">
        <v>40</v>
      </c>
      <c r="B52" s="12">
        <v>1650</v>
      </c>
      <c r="C52" s="12">
        <v>1080</v>
      </c>
      <c r="D52" s="13">
        <f t="shared" si="0"/>
        <v>-0.345454545454545</v>
      </c>
      <c r="E52" s="15"/>
    </row>
    <row r="53" ht="19.7" customHeight="1" spans="1:5">
      <c r="A53" s="16" t="s">
        <v>9</v>
      </c>
      <c r="B53" s="12">
        <v>1650</v>
      </c>
      <c r="C53" s="12">
        <v>1080</v>
      </c>
      <c r="D53" s="13">
        <f t="shared" si="0"/>
        <v>-0.345454545454545</v>
      </c>
      <c r="E53" s="15"/>
    </row>
    <row r="54" ht="19.7" customHeight="1" spans="1:5">
      <c r="A54" s="11" t="s">
        <v>41</v>
      </c>
      <c r="B54" s="12">
        <v>1850</v>
      </c>
      <c r="C54" s="12">
        <f>SUM(C55:C56)</f>
        <v>1200</v>
      </c>
      <c r="D54" s="13">
        <f t="shared" si="0"/>
        <v>-0.351351351351351</v>
      </c>
      <c r="E54" s="15"/>
    </row>
    <row r="55" ht="19.7" customHeight="1" spans="1:5">
      <c r="A55" s="16" t="s">
        <v>9</v>
      </c>
      <c r="B55" s="12">
        <v>850</v>
      </c>
      <c r="C55" s="12">
        <v>500</v>
      </c>
      <c r="D55" s="13">
        <f t="shared" si="0"/>
        <v>-0.411764705882353</v>
      </c>
      <c r="E55" s="15"/>
    </row>
    <row r="56" ht="19.7" customHeight="1" spans="1:5">
      <c r="A56" s="16" t="s">
        <v>42</v>
      </c>
      <c r="B56" s="12">
        <v>1000</v>
      </c>
      <c r="C56" s="12">
        <v>700</v>
      </c>
      <c r="D56" s="13">
        <f t="shared" si="0"/>
        <v>-0.3</v>
      </c>
      <c r="E56" s="15"/>
    </row>
    <row r="57" ht="19.7" customHeight="1" spans="1:5">
      <c r="A57" s="11" t="s">
        <v>43</v>
      </c>
      <c r="B57" s="12">
        <v>1300</v>
      </c>
      <c r="C57" s="12">
        <f>SUM(C58:C59)</f>
        <v>880</v>
      </c>
      <c r="D57" s="13">
        <f t="shared" si="0"/>
        <v>-0.323076923076923</v>
      </c>
      <c r="E57" s="15"/>
    </row>
    <row r="58" ht="19.7" customHeight="1" spans="1:5">
      <c r="A58" s="16" t="s">
        <v>9</v>
      </c>
      <c r="B58" s="12">
        <v>450</v>
      </c>
      <c r="C58" s="12">
        <v>280</v>
      </c>
      <c r="D58" s="13">
        <f t="shared" si="0"/>
        <v>-0.377777777777778</v>
      </c>
      <c r="E58" s="15"/>
    </row>
    <row r="59" ht="19.7" customHeight="1" spans="1:5">
      <c r="A59" s="16" t="s">
        <v>44</v>
      </c>
      <c r="B59" s="12">
        <v>850</v>
      </c>
      <c r="C59" s="12">
        <v>600</v>
      </c>
      <c r="D59" s="13">
        <f t="shared" si="0"/>
        <v>-0.294117647058823</v>
      </c>
      <c r="E59" s="15"/>
    </row>
    <row r="60" ht="19.7" customHeight="1" spans="1:5">
      <c r="A60" s="11" t="s">
        <v>45</v>
      </c>
      <c r="B60" s="12">
        <v>300</v>
      </c>
      <c r="C60" s="12">
        <v>200</v>
      </c>
      <c r="D60" s="13">
        <f t="shared" si="0"/>
        <v>-0.333333333333333</v>
      </c>
      <c r="E60" s="15"/>
    </row>
    <row r="61" ht="19.7" customHeight="1" spans="1:5">
      <c r="A61" s="16" t="s">
        <v>9</v>
      </c>
      <c r="B61" s="12">
        <v>300</v>
      </c>
      <c r="C61" s="12">
        <v>200</v>
      </c>
      <c r="D61" s="13">
        <f t="shared" si="0"/>
        <v>-0.333333333333333</v>
      </c>
      <c r="E61" s="15"/>
    </row>
    <row r="62" ht="19.7" customHeight="1" spans="1:5">
      <c r="A62" s="11" t="s">
        <v>46</v>
      </c>
      <c r="B62" s="12">
        <v>2200</v>
      </c>
      <c r="C62" s="12">
        <f>SUM(C63:C65)</f>
        <v>1450</v>
      </c>
      <c r="D62" s="13">
        <f t="shared" si="0"/>
        <v>-0.340909090909091</v>
      </c>
      <c r="E62" s="15"/>
    </row>
    <row r="63" ht="19.7" customHeight="1" spans="1:5">
      <c r="A63" s="16" t="s">
        <v>9</v>
      </c>
      <c r="B63" s="12">
        <v>900</v>
      </c>
      <c r="C63" s="12">
        <v>600</v>
      </c>
      <c r="D63" s="13">
        <f t="shared" si="0"/>
        <v>-0.333333333333333</v>
      </c>
      <c r="E63" s="15"/>
    </row>
    <row r="64" ht="19.7" customHeight="1" spans="1:5">
      <c r="A64" s="16" t="s">
        <v>17</v>
      </c>
      <c r="B64" s="12">
        <v>200</v>
      </c>
      <c r="C64" s="12">
        <v>130</v>
      </c>
      <c r="D64" s="13">
        <f t="shared" si="0"/>
        <v>-0.35</v>
      </c>
      <c r="E64" s="15"/>
    </row>
    <row r="65" ht="19.7" customHeight="1" spans="1:5">
      <c r="A65" s="16" t="s">
        <v>47</v>
      </c>
      <c r="B65" s="12">
        <v>1100</v>
      </c>
      <c r="C65" s="12">
        <v>720</v>
      </c>
      <c r="D65" s="13">
        <f t="shared" si="0"/>
        <v>-0.345454545454545</v>
      </c>
      <c r="E65" s="15"/>
    </row>
    <row r="66" ht="19.7" customHeight="1" spans="1:5">
      <c r="A66" s="11" t="s">
        <v>48</v>
      </c>
      <c r="B66" s="12">
        <v>60</v>
      </c>
      <c r="C66" s="12">
        <v>40</v>
      </c>
      <c r="D66" s="13">
        <f t="shared" si="0"/>
        <v>-0.333333333333333</v>
      </c>
      <c r="E66" s="15"/>
    </row>
    <row r="67" ht="19.7" customHeight="1" spans="1:5">
      <c r="A67" s="17" t="s">
        <v>9</v>
      </c>
      <c r="B67" s="12">
        <v>60</v>
      </c>
      <c r="C67" s="12">
        <v>40</v>
      </c>
      <c r="D67" s="13">
        <f t="shared" si="0"/>
        <v>-0.333333333333333</v>
      </c>
      <c r="E67" s="15"/>
    </row>
    <row r="68" ht="19.7" customHeight="1" spans="1:5">
      <c r="A68" s="11" t="s">
        <v>49</v>
      </c>
      <c r="B68" s="12">
        <v>2200</v>
      </c>
      <c r="C68" s="12">
        <f>SUM(C69:C70)</f>
        <v>1450</v>
      </c>
      <c r="D68" s="13">
        <f t="shared" si="0"/>
        <v>-0.340909090909091</v>
      </c>
      <c r="E68" s="15"/>
    </row>
    <row r="69" ht="19.7" customHeight="1" spans="1:5">
      <c r="A69" s="17" t="s">
        <v>9</v>
      </c>
      <c r="B69" s="12">
        <v>1100</v>
      </c>
      <c r="C69" s="12">
        <v>700</v>
      </c>
      <c r="D69" s="13">
        <f t="shared" ref="D69:D132" si="1">(C69/B69-1)*100%</f>
        <v>-0.363636363636364</v>
      </c>
      <c r="E69" s="15"/>
    </row>
    <row r="70" ht="19.7" customHeight="1" spans="1:5">
      <c r="A70" s="17" t="s">
        <v>50</v>
      </c>
      <c r="B70" s="12">
        <v>1100</v>
      </c>
      <c r="C70" s="12">
        <v>750</v>
      </c>
      <c r="D70" s="13">
        <f t="shared" si="1"/>
        <v>-0.318181818181818</v>
      </c>
      <c r="E70" s="15"/>
    </row>
    <row r="71" ht="19.7" customHeight="1" spans="1:5">
      <c r="A71" s="11" t="s">
        <v>51</v>
      </c>
      <c r="B71" s="12">
        <v>31</v>
      </c>
      <c r="C71" s="12">
        <v>20</v>
      </c>
      <c r="D71" s="13">
        <f t="shared" si="1"/>
        <v>-0.354838709677419</v>
      </c>
      <c r="E71" s="15"/>
    </row>
    <row r="72" ht="19.7" customHeight="1" spans="1:5">
      <c r="A72" s="16" t="s">
        <v>52</v>
      </c>
      <c r="B72" s="12">
        <v>31</v>
      </c>
      <c r="C72" s="12">
        <v>20</v>
      </c>
      <c r="D72" s="13">
        <f t="shared" si="1"/>
        <v>-0.354838709677419</v>
      </c>
      <c r="E72" s="15"/>
    </row>
    <row r="73" ht="19.7" customHeight="1" spans="1:5">
      <c r="A73" s="11" t="s">
        <v>53</v>
      </c>
      <c r="B73" s="12">
        <v>600</v>
      </c>
      <c r="C73" s="12">
        <f>SUM(C74,C76)</f>
        <v>450</v>
      </c>
      <c r="D73" s="13">
        <f t="shared" si="1"/>
        <v>-0.25</v>
      </c>
      <c r="E73" s="15"/>
    </row>
    <row r="74" ht="19.7" customHeight="1" spans="1:5">
      <c r="A74" s="11" t="s">
        <v>54</v>
      </c>
      <c r="B74" s="12">
        <v>300</v>
      </c>
      <c r="C74" s="12">
        <v>225</v>
      </c>
      <c r="D74" s="13">
        <f t="shared" si="1"/>
        <v>-0.25</v>
      </c>
      <c r="E74" s="15"/>
    </row>
    <row r="75" ht="19.7" customHeight="1" spans="1:5">
      <c r="A75" s="16" t="s">
        <v>55</v>
      </c>
      <c r="B75" s="12">
        <v>300</v>
      </c>
      <c r="C75" s="12">
        <v>225</v>
      </c>
      <c r="D75" s="13">
        <f t="shared" si="1"/>
        <v>-0.25</v>
      </c>
      <c r="E75" s="15"/>
    </row>
    <row r="76" ht="19.7" customHeight="1" spans="1:5">
      <c r="A76" s="11" t="s">
        <v>56</v>
      </c>
      <c r="B76" s="12">
        <v>300</v>
      </c>
      <c r="C76" s="12">
        <v>225</v>
      </c>
      <c r="D76" s="13">
        <f t="shared" si="1"/>
        <v>-0.25</v>
      </c>
      <c r="E76" s="15"/>
    </row>
    <row r="77" ht="19.7" customHeight="1" spans="1:5">
      <c r="A77" s="16" t="s">
        <v>57</v>
      </c>
      <c r="B77" s="12">
        <v>300</v>
      </c>
      <c r="C77" s="12">
        <v>225</v>
      </c>
      <c r="D77" s="13">
        <f t="shared" si="1"/>
        <v>-0.25</v>
      </c>
      <c r="E77" s="15"/>
    </row>
    <row r="78" ht="19.7" customHeight="1" spans="1:5">
      <c r="A78" s="11" t="s">
        <v>58</v>
      </c>
      <c r="B78" s="12">
        <f>B79+B81+B85+B88+B91+B95</f>
        <v>21648</v>
      </c>
      <c r="C78" s="12">
        <f>C79+C81+C85+C88+C91+C95</f>
        <v>16310</v>
      </c>
      <c r="D78" s="13">
        <f t="shared" si="1"/>
        <v>-0.246581670362158</v>
      </c>
      <c r="E78" s="15"/>
    </row>
    <row r="79" ht="19.7" customHeight="1" spans="1:5">
      <c r="A79" s="11" t="s">
        <v>59</v>
      </c>
      <c r="B79" s="12">
        <v>650</v>
      </c>
      <c r="C79" s="12">
        <v>480</v>
      </c>
      <c r="D79" s="13">
        <f t="shared" si="1"/>
        <v>-0.261538461538461</v>
      </c>
      <c r="E79" s="15"/>
    </row>
    <row r="80" ht="19.7" customHeight="1" spans="1:5">
      <c r="A80" s="16" t="s">
        <v>60</v>
      </c>
      <c r="B80" s="12">
        <v>650</v>
      </c>
      <c r="C80" s="12">
        <v>480</v>
      </c>
      <c r="D80" s="13">
        <f t="shared" si="1"/>
        <v>-0.261538461538461</v>
      </c>
      <c r="E80" s="15"/>
    </row>
    <row r="81" ht="19.7" customHeight="1" spans="1:5">
      <c r="A81" s="11" t="s">
        <v>61</v>
      </c>
      <c r="B81" s="12">
        <v>13960</v>
      </c>
      <c r="C81" s="12">
        <f>SUM(C82:C84)</f>
        <v>10600</v>
      </c>
      <c r="D81" s="13">
        <f t="shared" si="1"/>
        <v>-0.240687679083095</v>
      </c>
      <c r="E81" s="15"/>
    </row>
    <row r="82" ht="19.7" customHeight="1" spans="1:5">
      <c r="A82" s="16" t="s">
        <v>9</v>
      </c>
      <c r="B82" s="12">
        <v>11300</v>
      </c>
      <c r="C82" s="12">
        <v>8600</v>
      </c>
      <c r="D82" s="13">
        <f t="shared" si="1"/>
        <v>-0.238938053097345</v>
      </c>
      <c r="E82" s="15"/>
    </row>
    <row r="83" ht="19.7" customHeight="1" spans="1:5">
      <c r="A83" s="16" t="s">
        <v>17</v>
      </c>
      <c r="B83" s="12">
        <v>400</v>
      </c>
      <c r="C83" s="12">
        <v>300</v>
      </c>
      <c r="D83" s="13">
        <f t="shared" si="1"/>
        <v>-0.25</v>
      </c>
      <c r="E83" s="15"/>
    </row>
    <row r="84" ht="19.7" customHeight="1" spans="1:5">
      <c r="A84" s="16" t="s">
        <v>62</v>
      </c>
      <c r="B84" s="12">
        <v>2260</v>
      </c>
      <c r="C84" s="12">
        <v>1700</v>
      </c>
      <c r="D84" s="13">
        <f t="shared" si="1"/>
        <v>-0.247787610619469</v>
      </c>
      <c r="E84" s="15"/>
    </row>
    <row r="85" ht="19.7" customHeight="1" spans="1:5">
      <c r="A85" s="11" t="s">
        <v>63</v>
      </c>
      <c r="B85" s="12">
        <v>1350</v>
      </c>
      <c r="C85" s="12">
        <f>SUM(C86:C87)</f>
        <v>1000</v>
      </c>
      <c r="D85" s="13">
        <f t="shared" si="1"/>
        <v>-0.259259259259259</v>
      </c>
      <c r="E85" s="15"/>
    </row>
    <row r="86" ht="19.7" customHeight="1" spans="1:5">
      <c r="A86" s="16" t="s">
        <v>9</v>
      </c>
      <c r="B86" s="12">
        <v>620</v>
      </c>
      <c r="C86" s="12">
        <v>450</v>
      </c>
      <c r="D86" s="13">
        <f t="shared" si="1"/>
        <v>-0.274193548387097</v>
      </c>
      <c r="E86" s="15"/>
    </row>
    <row r="87" ht="19.7" customHeight="1" spans="1:5">
      <c r="A87" s="16" t="s">
        <v>64</v>
      </c>
      <c r="B87" s="12">
        <v>730</v>
      </c>
      <c r="C87" s="12">
        <v>550</v>
      </c>
      <c r="D87" s="13">
        <f t="shared" si="1"/>
        <v>-0.246575342465753</v>
      </c>
      <c r="E87" s="15"/>
    </row>
    <row r="88" ht="19.7" customHeight="1" spans="1:5">
      <c r="A88" s="11" t="s">
        <v>65</v>
      </c>
      <c r="B88" s="12">
        <v>3400</v>
      </c>
      <c r="C88" s="12">
        <f>SUM(C89:C90)</f>
        <v>2550</v>
      </c>
      <c r="D88" s="13">
        <f t="shared" si="1"/>
        <v>-0.25</v>
      </c>
      <c r="E88" s="15"/>
    </row>
    <row r="89" ht="19.7" customHeight="1" spans="1:5">
      <c r="A89" s="16" t="s">
        <v>9</v>
      </c>
      <c r="B89" s="12">
        <v>1130</v>
      </c>
      <c r="C89" s="12">
        <v>850</v>
      </c>
      <c r="D89" s="13">
        <f t="shared" si="1"/>
        <v>-0.247787610619469</v>
      </c>
      <c r="E89" s="15"/>
    </row>
    <row r="90" ht="19.7" customHeight="1" spans="1:5">
      <c r="A90" s="16" t="s">
        <v>66</v>
      </c>
      <c r="B90" s="12">
        <v>2270</v>
      </c>
      <c r="C90" s="12">
        <v>1700</v>
      </c>
      <c r="D90" s="13">
        <f t="shared" si="1"/>
        <v>-0.251101321585903</v>
      </c>
      <c r="E90" s="15"/>
    </row>
    <row r="91" ht="19.7" customHeight="1" spans="1:5">
      <c r="A91" s="11" t="s">
        <v>67</v>
      </c>
      <c r="B91" s="12">
        <v>1130</v>
      </c>
      <c r="C91" s="12">
        <f>SUM(C92:C94)</f>
        <v>800</v>
      </c>
      <c r="D91" s="13">
        <f t="shared" si="1"/>
        <v>-0.292035398230089</v>
      </c>
      <c r="E91" s="15"/>
    </row>
    <row r="92" ht="19.7" customHeight="1" spans="1:5">
      <c r="A92" s="16" t="s">
        <v>9</v>
      </c>
      <c r="B92" s="12">
        <v>350</v>
      </c>
      <c r="C92" s="12">
        <v>250</v>
      </c>
      <c r="D92" s="13">
        <f t="shared" si="1"/>
        <v>-0.285714285714286</v>
      </c>
      <c r="E92" s="15"/>
    </row>
    <row r="93" ht="19.7" customHeight="1" spans="1:5">
      <c r="A93" s="16" t="s">
        <v>68</v>
      </c>
      <c r="B93" s="12">
        <v>100</v>
      </c>
      <c r="C93" s="12">
        <v>50</v>
      </c>
      <c r="D93" s="13">
        <f t="shared" si="1"/>
        <v>-0.5</v>
      </c>
      <c r="E93" s="15"/>
    </row>
    <row r="94" ht="19.7" customHeight="1" spans="1:5">
      <c r="A94" s="16" t="s">
        <v>69</v>
      </c>
      <c r="B94" s="12">
        <v>680</v>
      </c>
      <c r="C94" s="12">
        <v>500</v>
      </c>
      <c r="D94" s="13">
        <f t="shared" si="1"/>
        <v>-0.264705882352941</v>
      </c>
      <c r="E94" s="15"/>
    </row>
    <row r="95" ht="19.7" customHeight="1" spans="1:5">
      <c r="A95" s="11" t="s">
        <v>70</v>
      </c>
      <c r="B95" s="12">
        <v>1158</v>
      </c>
      <c r="C95" s="12">
        <v>880</v>
      </c>
      <c r="D95" s="13">
        <f t="shared" si="1"/>
        <v>-0.24006908462867</v>
      </c>
      <c r="E95" s="15"/>
    </row>
    <row r="96" ht="19.7" customHeight="1" spans="1:5">
      <c r="A96" s="16" t="s">
        <v>71</v>
      </c>
      <c r="B96" s="12">
        <v>1158</v>
      </c>
      <c r="C96" s="12">
        <v>880</v>
      </c>
      <c r="D96" s="13">
        <f t="shared" si="1"/>
        <v>-0.24006908462867</v>
      </c>
      <c r="E96" s="15"/>
    </row>
    <row r="97" ht="19.7" customHeight="1" spans="1:5">
      <c r="A97" s="11" t="s">
        <v>72</v>
      </c>
      <c r="B97" s="12">
        <f>B98+B100+B106+B108+B110+B112+B117</f>
        <v>179002</v>
      </c>
      <c r="C97" s="12">
        <f>C98+C100+C106+C108+C110+C112+C117</f>
        <v>181426</v>
      </c>
      <c r="D97" s="13">
        <f t="shared" si="1"/>
        <v>0.0135417481368922</v>
      </c>
      <c r="E97" s="15"/>
    </row>
    <row r="98" ht="19.7" customHeight="1" spans="1:5">
      <c r="A98" s="11" t="s">
        <v>73</v>
      </c>
      <c r="B98" s="12">
        <v>1020</v>
      </c>
      <c r="C98" s="12">
        <v>1100</v>
      </c>
      <c r="D98" s="13">
        <f t="shared" si="1"/>
        <v>0.0784313725490196</v>
      </c>
      <c r="E98" s="15"/>
    </row>
    <row r="99" ht="19.7" customHeight="1" spans="1:5">
      <c r="A99" s="16" t="s">
        <v>9</v>
      </c>
      <c r="B99" s="12">
        <v>1020</v>
      </c>
      <c r="C99" s="12">
        <v>1100</v>
      </c>
      <c r="D99" s="13">
        <f t="shared" si="1"/>
        <v>0.0784313725490196</v>
      </c>
      <c r="E99" s="15"/>
    </row>
    <row r="100" ht="19.7" customHeight="1" spans="1:5">
      <c r="A100" s="11" t="s">
        <v>74</v>
      </c>
      <c r="B100" s="12">
        <v>167600</v>
      </c>
      <c r="C100" s="12">
        <f>SUM(C101:C105)</f>
        <v>170500</v>
      </c>
      <c r="D100" s="13">
        <f t="shared" si="1"/>
        <v>0.0173031026252983</v>
      </c>
      <c r="E100" s="15"/>
    </row>
    <row r="101" ht="19.7" customHeight="1" spans="1:5">
      <c r="A101" s="16" t="s">
        <v>75</v>
      </c>
      <c r="B101" s="12">
        <v>12300</v>
      </c>
      <c r="C101" s="12">
        <v>13000</v>
      </c>
      <c r="D101" s="13">
        <f t="shared" si="1"/>
        <v>0.056910569105691</v>
      </c>
      <c r="E101" s="15"/>
    </row>
    <row r="102" ht="19.7" customHeight="1" spans="1:5">
      <c r="A102" s="16" t="s">
        <v>76</v>
      </c>
      <c r="B102" s="12">
        <v>82200</v>
      </c>
      <c r="C102" s="12">
        <v>83050</v>
      </c>
      <c r="D102" s="13">
        <f t="shared" si="1"/>
        <v>0.0103406326034063</v>
      </c>
      <c r="E102" s="15"/>
    </row>
    <row r="103" ht="19.7" customHeight="1" spans="1:5">
      <c r="A103" s="16" t="s">
        <v>77</v>
      </c>
      <c r="B103" s="12">
        <v>56500</v>
      </c>
      <c r="C103" s="12">
        <v>58900</v>
      </c>
      <c r="D103" s="13">
        <f t="shared" si="1"/>
        <v>0.0424778761061948</v>
      </c>
      <c r="E103" s="15"/>
    </row>
    <row r="104" ht="19.7" customHeight="1" spans="1:5">
      <c r="A104" s="16" t="s">
        <v>78</v>
      </c>
      <c r="B104" s="12">
        <v>16450</v>
      </c>
      <c r="C104" s="12">
        <v>15410</v>
      </c>
      <c r="D104" s="13">
        <f t="shared" si="1"/>
        <v>-0.0632218844984802</v>
      </c>
      <c r="E104" s="15"/>
    </row>
    <row r="105" ht="19.7" customHeight="1" spans="1:5">
      <c r="A105" s="16" t="s">
        <v>79</v>
      </c>
      <c r="B105" s="12">
        <v>150</v>
      </c>
      <c r="C105" s="12">
        <v>140</v>
      </c>
      <c r="D105" s="13">
        <f t="shared" si="1"/>
        <v>-0.0666666666666667</v>
      </c>
      <c r="E105" s="15"/>
    </row>
    <row r="106" ht="19.7" customHeight="1" spans="1:5">
      <c r="A106" s="11" t="s">
        <v>80</v>
      </c>
      <c r="B106" s="12">
        <v>4120</v>
      </c>
      <c r="C106" s="12">
        <v>3900</v>
      </c>
      <c r="D106" s="13">
        <f t="shared" si="1"/>
        <v>-0.0533980582524272</v>
      </c>
      <c r="E106" s="15"/>
    </row>
    <row r="107" ht="19.7" customHeight="1" spans="1:5">
      <c r="A107" s="16" t="s">
        <v>81</v>
      </c>
      <c r="B107" s="12">
        <v>4120</v>
      </c>
      <c r="C107" s="12">
        <v>3900</v>
      </c>
      <c r="D107" s="13">
        <f t="shared" si="1"/>
        <v>-0.0533980582524272</v>
      </c>
      <c r="E107" s="15"/>
    </row>
    <row r="108" ht="19.7" customHeight="1" spans="1:5">
      <c r="A108" s="11" t="s">
        <v>82</v>
      </c>
      <c r="B108" s="12">
        <v>1250</v>
      </c>
      <c r="C108" s="12">
        <v>1200</v>
      </c>
      <c r="D108" s="13">
        <f t="shared" si="1"/>
        <v>-0.04</v>
      </c>
      <c r="E108" s="15"/>
    </row>
    <row r="109" ht="19.7" customHeight="1" spans="1:5">
      <c r="A109" s="16" t="s">
        <v>83</v>
      </c>
      <c r="B109" s="12">
        <v>1250</v>
      </c>
      <c r="C109" s="12">
        <v>1200</v>
      </c>
      <c r="D109" s="13">
        <f t="shared" si="1"/>
        <v>-0.04</v>
      </c>
      <c r="E109" s="15"/>
    </row>
    <row r="110" ht="19.7" customHeight="1" spans="1:5">
      <c r="A110" s="11" t="s">
        <v>84</v>
      </c>
      <c r="B110" s="12">
        <v>1230</v>
      </c>
      <c r="C110" s="12">
        <v>1180</v>
      </c>
      <c r="D110" s="13">
        <f t="shared" si="1"/>
        <v>-0.040650406504065</v>
      </c>
      <c r="E110" s="15"/>
    </row>
    <row r="111" ht="19.7" customHeight="1" spans="1:5">
      <c r="A111" s="16" t="s">
        <v>85</v>
      </c>
      <c r="B111" s="12">
        <v>1230</v>
      </c>
      <c r="C111" s="12">
        <v>1180</v>
      </c>
      <c r="D111" s="13">
        <f t="shared" si="1"/>
        <v>-0.040650406504065</v>
      </c>
      <c r="E111" s="15"/>
    </row>
    <row r="112" ht="19.7" customHeight="1" spans="1:5">
      <c r="A112" s="11" t="s">
        <v>86</v>
      </c>
      <c r="B112" s="12">
        <v>3700</v>
      </c>
      <c r="C112" s="12">
        <f>SUM(C113:C116)</f>
        <v>3466</v>
      </c>
      <c r="D112" s="13">
        <f t="shared" si="1"/>
        <v>-0.0632432432432433</v>
      </c>
      <c r="E112" s="15"/>
    </row>
    <row r="113" ht="19.7" customHeight="1" spans="1:5">
      <c r="A113" s="16" t="s">
        <v>87</v>
      </c>
      <c r="B113" s="12">
        <v>820</v>
      </c>
      <c r="C113" s="12">
        <v>770</v>
      </c>
      <c r="D113" s="13">
        <f t="shared" si="1"/>
        <v>-0.0609756097560976</v>
      </c>
      <c r="E113" s="15"/>
    </row>
    <row r="114" ht="19.7" customHeight="1" spans="1:5">
      <c r="A114" s="16" t="s">
        <v>88</v>
      </c>
      <c r="B114" s="12">
        <v>820</v>
      </c>
      <c r="C114" s="12">
        <v>770</v>
      </c>
      <c r="D114" s="13">
        <f t="shared" si="1"/>
        <v>-0.0609756097560976</v>
      </c>
      <c r="E114" s="15"/>
    </row>
    <row r="115" ht="19.7" customHeight="1" spans="1:5">
      <c r="A115" s="16" t="s">
        <v>89</v>
      </c>
      <c r="B115" s="12">
        <v>1030</v>
      </c>
      <c r="C115" s="12">
        <v>1000</v>
      </c>
      <c r="D115" s="13">
        <f t="shared" si="1"/>
        <v>-0.029126213592233</v>
      </c>
      <c r="E115" s="15"/>
    </row>
    <row r="116" ht="19.7" customHeight="1" spans="1:5">
      <c r="A116" s="16" t="s">
        <v>90</v>
      </c>
      <c r="B116" s="12">
        <v>1030</v>
      </c>
      <c r="C116" s="12">
        <v>926</v>
      </c>
      <c r="D116" s="13">
        <f t="shared" si="1"/>
        <v>-0.100970873786408</v>
      </c>
      <c r="E116" s="15"/>
    </row>
    <row r="117" ht="19.7" customHeight="1" spans="1:5">
      <c r="A117" s="11" t="s">
        <v>91</v>
      </c>
      <c r="B117" s="12">
        <v>82</v>
      </c>
      <c r="C117" s="12">
        <v>80</v>
      </c>
      <c r="D117" s="13">
        <f t="shared" si="1"/>
        <v>-0.024390243902439</v>
      </c>
      <c r="E117" s="15"/>
    </row>
    <row r="118" ht="19.7" customHeight="1" spans="1:5">
      <c r="A118" s="16" t="s">
        <v>92</v>
      </c>
      <c r="B118" s="12">
        <v>82</v>
      </c>
      <c r="C118" s="12">
        <v>80</v>
      </c>
      <c r="D118" s="13">
        <f t="shared" si="1"/>
        <v>-0.024390243902439</v>
      </c>
      <c r="E118" s="15"/>
    </row>
    <row r="119" ht="19.7" customHeight="1" spans="1:5">
      <c r="A119" s="11" t="s">
        <v>93</v>
      </c>
      <c r="B119" s="12">
        <f>B120+B122+B124</f>
        <v>13800</v>
      </c>
      <c r="C119" s="12">
        <f>C120+C122+C124</f>
        <v>9980</v>
      </c>
      <c r="D119" s="13">
        <f t="shared" si="1"/>
        <v>-0.276811594202899</v>
      </c>
      <c r="E119" s="15"/>
    </row>
    <row r="120" ht="19.7" customHeight="1" spans="1:5">
      <c r="A120" s="11" t="s">
        <v>94</v>
      </c>
      <c r="B120" s="12">
        <v>100</v>
      </c>
      <c r="C120" s="12">
        <v>80</v>
      </c>
      <c r="D120" s="13">
        <f t="shared" si="1"/>
        <v>-0.2</v>
      </c>
      <c r="E120" s="15"/>
    </row>
    <row r="121" ht="19.7" customHeight="1" spans="1:5">
      <c r="A121" s="16" t="s">
        <v>9</v>
      </c>
      <c r="B121" s="12">
        <v>100</v>
      </c>
      <c r="C121" s="12">
        <v>80</v>
      </c>
      <c r="D121" s="13">
        <f t="shared" si="1"/>
        <v>-0.2</v>
      </c>
      <c r="E121" s="15"/>
    </row>
    <row r="122" ht="19.7" customHeight="1" spans="1:5">
      <c r="A122" s="11" t="s">
        <v>95</v>
      </c>
      <c r="B122" s="12">
        <v>150</v>
      </c>
      <c r="C122" s="12">
        <v>100</v>
      </c>
      <c r="D122" s="13">
        <f t="shared" si="1"/>
        <v>-0.333333333333333</v>
      </c>
      <c r="E122" s="15"/>
    </row>
    <row r="123" ht="19.7" customHeight="1" spans="1:5">
      <c r="A123" s="16" t="s">
        <v>96</v>
      </c>
      <c r="B123" s="12">
        <v>150</v>
      </c>
      <c r="C123" s="12">
        <v>100</v>
      </c>
      <c r="D123" s="13">
        <f t="shared" si="1"/>
        <v>-0.333333333333333</v>
      </c>
      <c r="E123" s="15"/>
    </row>
    <row r="124" ht="19.7" customHeight="1" spans="1:5">
      <c r="A124" s="11" t="s">
        <v>97</v>
      </c>
      <c r="B124" s="12">
        <v>13550</v>
      </c>
      <c r="C124" s="12">
        <v>9800</v>
      </c>
      <c r="D124" s="13">
        <f t="shared" si="1"/>
        <v>-0.276752767527675</v>
      </c>
      <c r="E124" s="15"/>
    </row>
    <row r="125" ht="19.7" customHeight="1" spans="1:5">
      <c r="A125" s="16" t="s">
        <v>98</v>
      </c>
      <c r="B125" s="12">
        <v>13550</v>
      </c>
      <c r="C125" s="12">
        <v>9800</v>
      </c>
      <c r="D125" s="13">
        <f t="shared" si="1"/>
        <v>-0.276752767527675</v>
      </c>
      <c r="E125" s="15"/>
    </row>
    <row r="126" ht="19.7" customHeight="1" spans="1:5">
      <c r="A126" s="11" t="s">
        <v>99</v>
      </c>
      <c r="B126" s="12">
        <f>B127+B136+B138+B143+B146</f>
        <v>17023</v>
      </c>
      <c r="C126" s="12">
        <f>C127+C136+C138+C143+C146</f>
        <v>5791</v>
      </c>
      <c r="D126" s="13">
        <f t="shared" si="1"/>
        <v>-0.659813193914116</v>
      </c>
      <c r="E126" s="15"/>
    </row>
    <row r="127" ht="19.7" customHeight="1" spans="1:5">
      <c r="A127" s="11" t="s">
        <v>100</v>
      </c>
      <c r="B127" s="12">
        <f>SUM(B128:B135)</f>
        <v>12000</v>
      </c>
      <c r="C127" s="12">
        <f>SUM(C128:C135)</f>
        <v>4105</v>
      </c>
      <c r="D127" s="13">
        <f t="shared" si="1"/>
        <v>-0.657916666666667</v>
      </c>
      <c r="E127" s="15"/>
    </row>
    <row r="128" ht="19.7" customHeight="1" spans="1:5">
      <c r="A128" s="16" t="s">
        <v>9</v>
      </c>
      <c r="B128" s="12">
        <v>600</v>
      </c>
      <c r="C128" s="12">
        <v>205</v>
      </c>
      <c r="D128" s="13">
        <f t="shared" si="1"/>
        <v>-0.658333333333333</v>
      </c>
      <c r="E128" s="15"/>
    </row>
    <row r="129" ht="19.7" customHeight="1" spans="1:5">
      <c r="A129" s="16" t="s">
        <v>101</v>
      </c>
      <c r="B129" s="12">
        <v>500</v>
      </c>
      <c r="C129" s="12">
        <v>171</v>
      </c>
      <c r="D129" s="13">
        <f t="shared" si="1"/>
        <v>-0.658</v>
      </c>
      <c r="E129" s="15"/>
    </row>
    <row r="130" ht="19.7" customHeight="1" spans="1:5">
      <c r="A130" s="16" t="s">
        <v>102</v>
      </c>
      <c r="B130" s="12">
        <v>1800</v>
      </c>
      <c r="C130" s="12">
        <v>616</v>
      </c>
      <c r="D130" s="13">
        <f t="shared" si="1"/>
        <v>-0.657777777777778</v>
      </c>
      <c r="E130" s="15"/>
    </row>
    <row r="131" ht="19.7" customHeight="1" spans="1:5">
      <c r="A131" s="16" t="s">
        <v>103</v>
      </c>
      <c r="B131" s="12">
        <v>1200</v>
      </c>
      <c r="C131" s="12">
        <v>411</v>
      </c>
      <c r="D131" s="13">
        <f t="shared" si="1"/>
        <v>-0.6575</v>
      </c>
      <c r="E131" s="15"/>
    </row>
    <row r="132" ht="19.7" customHeight="1" spans="1:5">
      <c r="A132" s="16" t="s">
        <v>104</v>
      </c>
      <c r="B132" s="12">
        <v>450</v>
      </c>
      <c r="C132" s="12">
        <v>154</v>
      </c>
      <c r="D132" s="13">
        <f t="shared" si="1"/>
        <v>-0.657777777777778</v>
      </c>
      <c r="E132" s="15"/>
    </row>
    <row r="133" ht="19.7" customHeight="1" spans="1:5">
      <c r="A133" s="16" t="s">
        <v>105</v>
      </c>
      <c r="B133" s="12">
        <v>450</v>
      </c>
      <c r="C133" s="12">
        <v>154</v>
      </c>
      <c r="D133" s="13">
        <f t="shared" ref="D133:D196" si="2">(C133/B133-1)*100%</f>
        <v>-0.657777777777778</v>
      </c>
      <c r="E133" s="15"/>
    </row>
    <row r="134" ht="19.7" customHeight="1" spans="1:5">
      <c r="A134" s="16" t="s">
        <v>106</v>
      </c>
      <c r="B134" s="12">
        <v>100</v>
      </c>
      <c r="C134" s="12">
        <v>34</v>
      </c>
      <c r="D134" s="13">
        <f t="shared" si="2"/>
        <v>-0.66</v>
      </c>
      <c r="E134" s="15"/>
    </row>
    <row r="135" ht="19.7" customHeight="1" spans="1:5">
      <c r="A135" s="16" t="s">
        <v>107</v>
      </c>
      <c r="B135" s="12">
        <v>6900</v>
      </c>
      <c r="C135" s="12">
        <v>2360</v>
      </c>
      <c r="D135" s="13">
        <f t="shared" si="2"/>
        <v>-0.657971014492754</v>
      </c>
      <c r="E135" s="15"/>
    </row>
    <row r="136" ht="19.7" customHeight="1" spans="1:5">
      <c r="A136" s="11" t="s">
        <v>108</v>
      </c>
      <c r="B136" s="12">
        <v>800</v>
      </c>
      <c r="C136" s="12">
        <v>274</v>
      </c>
      <c r="D136" s="13">
        <f t="shared" si="2"/>
        <v>-0.6575</v>
      </c>
      <c r="E136" s="15"/>
    </row>
    <row r="137" ht="19.7" customHeight="1" spans="1:5">
      <c r="A137" s="16" t="s">
        <v>109</v>
      </c>
      <c r="B137" s="12">
        <v>800</v>
      </c>
      <c r="C137" s="12">
        <v>274</v>
      </c>
      <c r="D137" s="13">
        <f t="shared" si="2"/>
        <v>-0.6575</v>
      </c>
      <c r="E137" s="15"/>
    </row>
    <row r="138" ht="19.7" customHeight="1" spans="1:5">
      <c r="A138" s="11" t="s">
        <v>110</v>
      </c>
      <c r="B138" s="12">
        <f>SUM(B139:B142)</f>
        <v>650</v>
      </c>
      <c r="C138" s="12">
        <f>SUM(C139:C142)</f>
        <v>222</v>
      </c>
      <c r="D138" s="13">
        <f t="shared" si="2"/>
        <v>-0.658461538461538</v>
      </c>
      <c r="E138" s="15"/>
    </row>
    <row r="139" ht="19.7" customHeight="1" spans="1:5">
      <c r="A139" s="16" t="s">
        <v>9</v>
      </c>
      <c r="B139" s="12">
        <v>230</v>
      </c>
      <c r="C139" s="12">
        <v>79</v>
      </c>
      <c r="D139" s="13">
        <f t="shared" si="2"/>
        <v>-0.656521739130435</v>
      </c>
      <c r="E139" s="15"/>
    </row>
    <row r="140" ht="19.7" customHeight="1" spans="1:5">
      <c r="A140" s="16" t="s">
        <v>111</v>
      </c>
      <c r="B140" s="12">
        <v>50</v>
      </c>
      <c r="C140" s="12">
        <v>17</v>
      </c>
      <c r="D140" s="13">
        <f t="shared" si="2"/>
        <v>-0.66</v>
      </c>
      <c r="E140" s="15"/>
    </row>
    <row r="141" ht="19.7" customHeight="1" spans="1:5">
      <c r="A141" s="16" t="s">
        <v>112</v>
      </c>
      <c r="B141" s="12">
        <v>350</v>
      </c>
      <c r="C141" s="12">
        <v>120</v>
      </c>
      <c r="D141" s="13">
        <f t="shared" si="2"/>
        <v>-0.657142857142857</v>
      </c>
      <c r="E141" s="15"/>
    </row>
    <row r="142" ht="19.7" customHeight="1" spans="1:5">
      <c r="A142" s="16" t="s">
        <v>113</v>
      </c>
      <c r="B142" s="12">
        <v>20</v>
      </c>
      <c r="C142" s="12">
        <v>6</v>
      </c>
      <c r="D142" s="13">
        <f t="shared" si="2"/>
        <v>-0.7</v>
      </c>
      <c r="E142" s="15"/>
    </row>
    <row r="143" ht="19.7" customHeight="1" spans="1:5">
      <c r="A143" s="11" t="s">
        <v>114</v>
      </c>
      <c r="B143" s="12">
        <v>800</v>
      </c>
      <c r="C143" s="12">
        <v>250</v>
      </c>
      <c r="D143" s="13">
        <f t="shared" si="2"/>
        <v>-0.6875</v>
      </c>
      <c r="E143" s="15"/>
    </row>
    <row r="144" ht="19.7" customHeight="1" spans="1:5">
      <c r="A144" s="16" t="s">
        <v>115</v>
      </c>
      <c r="B144" s="12">
        <v>140</v>
      </c>
      <c r="C144" s="12">
        <v>50</v>
      </c>
      <c r="D144" s="13">
        <f t="shared" si="2"/>
        <v>-0.642857142857143</v>
      </c>
      <c r="E144" s="15"/>
    </row>
    <row r="145" ht="19.7" customHeight="1" spans="1:5">
      <c r="A145" s="16" t="s">
        <v>116</v>
      </c>
      <c r="B145" s="12">
        <v>660</v>
      </c>
      <c r="C145" s="12">
        <v>200</v>
      </c>
      <c r="D145" s="13">
        <f t="shared" si="2"/>
        <v>-0.696969696969697</v>
      </c>
      <c r="E145" s="15"/>
    </row>
    <row r="146" ht="19.7" customHeight="1" spans="1:5">
      <c r="A146" s="11" t="s">
        <v>117</v>
      </c>
      <c r="B146" s="12">
        <v>2773</v>
      </c>
      <c r="C146" s="12">
        <v>940</v>
      </c>
      <c r="D146" s="13">
        <f t="shared" si="2"/>
        <v>-0.661016949152542</v>
      </c>
      <c r="E146" s="15"/>
    </row>
    <row r="147" ht="19.7" customHeight="1" spans="1:5">
      <c r="A147" s="16" t="s">
        <v>118</v>
      </c>
      <c r="B147" s="12">
        <v>2773</v>
      </c>
      <c r="C147" s="12">
        <v>940</v>
      </c>
      <c r="D147" s="13">
        <f t="shared" si="2"/>
        <v>-0.661016949152542</v>
      </c>
      <c r="E147" s="15"/>
    </row>
    <row r="148" ht="19.7" customHeight="1" spans="1:5">
      <c r="A148" s="11" t="s">
        <v>119</v>
      </c>
      <c r="B148" s="12">
        <f>B149+B154+B157+B163+B167+B172+B175+B180+B186+B189+B192+B195+B197+B201+B203+B206</f>
        <v>67336</v>
      </c>
      <c r="C148" s="12">
        <f>C149+C154+C157+C163+C167+C172+C175+C180+C186+C189+C192+C195+C197+C201+C203+C206</f>
        <v>77002</v>
      </c>
      <c r="D148" s="13">
        <f t="shared" si="2"/>
        <v>0.143548770345729</v>
      </c>
      <c r="E148" s="15"/>
    </row>
    <row r="149" ht="19.7" customHeight="1" spans="1:5">
      <c r="A149" s="11" t="s">
        <v>120</v>
      </c>
      <c r="B149" s="12">
        <f>SUM(B150:B153)</f>
        <v>1540</v>
      </c>
      <c r="C149" s="12">
        <f>SUM(C150:C153)</f>
        <v>1100</v>
      </c>
      <c r="D149" s="13">
        <f t="shared" si="2"/>
        <v>-0.285714285714286</v>
      </c>
      <c r="E149" s="15"/>
    </row>
    <row r="150" ht="19.7" customHeight="1" spans="1:5">
      <c r="A150" s="16" t="s">
        <v>9</v>
      </c>
      <c r="B150" s="12">
        <v>710</v>
      </c>
      <c r="C150" s="12">
        <v>600</v>
      </c>
      <c r="D150" s="13">
        <f t="shared" si="2"/>
        <v>-0.154929577464789</v>
      </c>
      <c r="E150" s="15"/>
    </row>
    <row r="151" ht="19.7" customHeight="1" spans="1:5">
      <c r="A151" s="16" t="s">
        <v>121</v>
      </c>
      <c r="B151" s="12">
        <v>120</v>
      </c>
      <c r="C151" s="12">
        <v>75</v>
      </c>
      <c r="D151" s="13">
        <f t="shared" si="2"/>
        <v>-0.375</v>
      </c>
      <c r="E151" s="15"/>
    </row>
    <row r="152" ht="19.7" customHeight="1" spans="1:5">
      <c r="A152" s="16" t="s">
        <v>122</v>
      </c>
      <c r="B152" s="12">
        <v>120</v>
      </c>
      <c r="C152" s="12">
        <v>75</v>
      </c>
      <c r="D152" s="13">
        <f t="shared" si="2"/>
        <v>-0.375</v>
      </c>
      <c r="E152" s="15"/>
    </row>
    <row r="153" ht="19.7" customHeight="1" spans="1:5">
      <c r="A153" s="16" t="s">
        <v>123</v>
      </c>
      <c r="B153" s="12">
        <v>590</v>
      </c>
      <c r="C153" s="12">
        <v>350</v>
      </c>
      <c r="D153" s="13">
        <f t="shared" si="2"/>
        <v>-0.406779661016949</v>
      </c>
      <c r="E153" s="15"/>
    </row>
    <row r="154" ht="19.7" customHeight="1" spans="1:5">
      <c r="A154" s="11" t="s">
        <v>124</v>
      </c>
      <c r="B154" s="12">
        <f>SUM(B155:B156)</f>
        <v>950</v>
      </c>
      <c r="C154" s="12">
        <f>SUM(C155:C156)</f>
        <v>650</v>
      </c>
      <c r="D154" s="13">
        <f t="shared" si="2"/>
        <v>-0.315789473684211</v>
      </c>
      <c r="E154" s="15"/>
    </row>
    <row r="155" ht="19.7" customHeight="1" spans="1:5">
      <c r="A155" s="16" t="s">
        <v>9</v>
      </c>
      <c r="B155" s="12">
        <v>600</v>
      </c>
      <c r="C155" s="12">
        <v>450</v>
      </c>
      <c r="D155" s="13">
        <f t="shared" si="2"/>
        <v>-0.25</v>
      </c>
      <c r="E155" s="15"/>
    </row>
    <row r="156" ht="19.7" customHeight="1" spans="1:5">
      <c r="A156" s="16" t="s">
        <v>125</v>
      </c>
      <c r="B156" s="12">
        <v>350</v>
      </c>
      <c r="C156" s="12">
        <v>200</v>
      </c>
      <c r="D156" s="13">
        <f t="shared" si="2"/>
        <v>-0.428571428571429</v>
      </c>
      <c r="E156" s="15"/>
    </row>
    <row r="157" ht="19.7" customHeight="1" spans="1:5">
      <c r="A157" s="11" t="s">
        <v>126</v>
      </c>
      <c r="B157" s="12">
        <f>SUM(B158:B162)</f>
        <v>15600</v>
      </c>
      <c r="C157" s="12">
        <f>SUM(C158:C162)</f>
        <v>32764</v>
      </c>
      <c r="D157" s="13">
        <f t="shared" si="2"/>
        <v>1.10025641025641</v>
      </c>
      <c r="E157" s="15"/>
    </row>
    <row r="158" ht="19.7" customHeight="1" spans="1:5">
      <c r="A158" s="16" t="s">
        <v>127</v>
      </c>
      <c r="B158" s="12">
        <v>150</v>
      </c>
      <c r="C158" s="12"/>
      <c r="D158" s="13">
        <f t="shared" si="2"/>
        <v>-1</v>
      </c>
      <c r="E158" s="15"/>
    </row>
    <row r="159" ht="19.7" customHeight="1" spans="1:5">
      <c r="A159" s="16" t="s">
        <v>128</v>
      </c>
      <c r="B159" s="12">
        <v>35</v>
      </c>
      <c r="C159" s="12"/>
      <c r="D159" s="13">
        <f t="shared" si="2"/>
        <v>-1</v>
      </c>
      <c r="E159" s="15"/>
    </row>
    <row r="160" ht="19.7" customHeight="1" spans="1:5">
      <c r="A160" s="16" t="s">
        <v>129</v>
      </c>
      <c r="B160" s="12">
        <v>12000</v>
      </c>
      <c r="C160" s="12">
        <v>32764</v>
      </c>
      <c r="D160" s="13">
        <f t="shared" si="2"/>
        <v>1.73033333333333</v>
      </c>
      <c r="E160" s="15"/>
    </row>
    <row r="161" ht="19.7" customHeight="1" spans="1:5">
      <c r="A161" s="16" t="s">
        <v>130</v>
      </c>
      <c r="B161" s="12">
        <v>1200</v>
      </c>
      <c r="C161" s="12"/>
      <c r="D161" s="13">
        <f t="shared" si="2"/>
        <v>-1</v>
      </c>
      <c r="E161" s="15"/>
    </row>
    <row r="162" ht="19.7" customHeight="1" spans="1:5">
      <c r="A162" s="16" t="s">
        <v>131</v>
      </c>
      <c r="B162" s="12">
        <v>2215</v>
      </c>
      <c r="C162" s="12"/>
      <c r="D162" s="13">
        <f t="shared" si="2"/>
        <v>-1</v>
      </c>
      <c r="E162" s="15"/>
    </row>
    <row r="163" ht="19.7" customHeight="1" spans="1:5">
      <c r="A163" s="11" t="s">
        <v>132</v>
      </c>
      <c r="B163" s="12">
        <v>680</v>
      </c>
      <c r="C163" s="12">
        <f>SUM(C164:C166)</f>
        <v>2410</v>
      </c>
      <c r="D163" s="13">
        <f t="shared" si="2"/>
        <v>2.54411764705882</v>
      </c>
      <c r="E163" s="15"/>
    </row>
    <row r="164" ht="19.7" customHeight="1" spans="1:5">
      <c r="A164" s="16" t="s">
        <v>133</v>
      </c>
      <c r="B164" s="12">
        <v>70</v>
      </c>
      <c r="C164" s="12"/>
      <c r="D164" s="13">
        <f t="shared" si="2"/>
        <v>-1</v>
      </c>
      <c r="E164" s="15"/>
    </row>
    <row r="165" ht="19.7" customHeight="1" spans="1:5">
      <c r="A165" s="16" t="s">
        <v>134</v>
      </c>
      <c r="B165" s="12">
        <v>10</v>
      </c>
      <c r="C165" s="12"/>
      <c r="D165" s="13">
        <f t="shared" si="2"/>
        <v>-1</v>
      </c>
      <c r="E165" s="15"/>
    </row>
    <row r="166" ht="19.7" customHeight="1" spans="1:5">
      <c r="A166" s="16" t="s">
        <v>135</v>
      </c>
      <c r="B166" s="12">
        <v>600</v>
      </c>
      <c r="C166" s="12">
        <v>2410</v>
      </c>
      <c r="D166" s="13">
        <f t="shared" si="2"/>
        <v>3.01666666666667</v>
      </c>
      <c r="E166" s="15"/>
    </row>
    <row r="167" ht="19.7" customHeight="1" spans="1:5">
      <c r="A167" s="11" t="s">
        <v>136</v>
      </c>
      <c r="B167" s="12">
        <v>3500</v>
      </c>
      <c r="C167" s="12">
        <f>SUM(C168:C171)</f>
        <v>1310</v>
      </c>
      <c r="D167" s="13">
        <f t="shared" si="2"/>
        <v>-0.625714285714286</v>
      </c>
      <c r="E167" s="15"/>
    </row>
    <row r="168" ht="19.7" customHeight="1" spans="1:5">
      <c r="A168" s="16" t="s">
        <v>137</v>
      </c>
      <c r="B168" s="12">
        <v>950</v>
      </c>
      <c r="C168" s="12">
        <v>700</v>
      </c>
      <c r="D168" s="13">
        <f t="shared" si="2"/>
        <v>-0.263157894736842</v>
      </c>
      <c r="E168" s="15"/>
    </row>
    <row r="169" ht="19.7" customHeight="1" spans="1:5">
      <c r="A169" s="16" t="s">
        <v>138</v>
      </c>
      <c r="B169" s="12">
        <v>90</v>
      </c>
      <c r="C169" s="12">
        <v>60</v>
      </c>
      <c r="D169" s="13">
        <f t="shared" si="2"/>
        <v>-0.333333333333333</v>
      </c>
      <c r="E169" s="15"/>
    </row>
    <row r="170" ht="19.7" customHeight="1" spans="1:5">
      <c r="A170" s="16" t="s">
        <v>139</v>
      </c>
      <c r="B170" s="12">
        <v>70</v>
      </c>
      <c r="C170" s="12">
        <v>50</v>
      </c>
      <c r="D170" s="13">
        <f t="shared" si="2"/>
        <v>-0.285714285714286</v>
      </c>
      <c r="E170" s="15"/>
    </row>
    <row r="171" ht="19.7" customHeight="1" spans="1:5">
      <c r="A171" s="16" t="s">
        <v>140</v>
      </c>
      <c r="B171" s="12">
        <v>2390</v>
      </c>
      <c r="C171" s="12">
        <v>500</v>
      </c>
      <c r="D171" s="13">
        <f t="shared" si="2"/>
        <v>-0.790794979079498</v>
      </c>
      <c r="E171" s="15"/>
    </row>
    <row r="172" ht="19.7" customHeight="1" spans="1:5">
      <c r="A172" s="11" t="s">
        <v>141</v>
      </c>
      <c r="B172" s="12">
        <v>480</v>
      </c>
      <c r="C172" s="12">
        <v>280</v>
      </c>
      <c r="D172" s="13">
        <f t="shared" si="2"/>
        <v>-0.416666666666667</v>
      </c>
      <c r="E172" s="15"/>
    </row>
    <row r="173" ht="19.7" customHeight="1" spans="1:5">
      <c r="A173" s="16" t="s">
        <v>142</v>
      </c>
      <c r="B173" s="12">
        <v>240</v>
      </c>
      <c r="C173" s="12">
        <v>140</v>
      </c>
      <c r="D173" s="13">
        <f t="shared" si="2"/>
        <v>-0.416666666666667</v>
      </c>
      <c r="E173" s="15"/>
    </row>
    <row r="174" ht="19.7" customHeight="1" spans="1:5">
      <c r="A174" s="16" t="s">
        <v>143</v>
      </c>
      <c r="B174" s="12">
        <v>240</v>
      </c>
      <c r="C174" s="12">
        <v>140</v>
      </c>
      <c r="D174" s="13">
        <f t="shared" si="2"/>
        <v>-0.416666666666667</v>
      </c>
      <c r="E174" s="15"/>
    </row>
    <row r="175" ht="19.7" customHeight="1" spans="1:5">
      <c r="A175" s="11" t="s">
        <v>144</v>
      </c>
      <c r="B175" s="12">
        <v>1550</v>
      </c>
      <c r="C175" s="12">
        <f>SUM(C176:C179)</f>
        <v>930</v>
      </c>
      <c r="D175" s="13">
        <f t="shared" si="2"/>
        <v>-0.4</v>
      </c>
      <c r="E175" s="15"/>
    </row>
    <row r="176" ht="19.7" customHeight="1" spans="1:5">
      <c r="A176" s="16" t="s">
        <v>145</v>
      </c>
      <c r="B176" s="12">
        <v>35</v>
      </c>
      <c r="C176" s="12">
        <v>30</v>
      </c>
      <c r="D176" s="13">
        <f t="shared" si="2"/>
        <v>-0.142857142857143</v>
      </c>
      <c r="E176" s="15"/>
    </row>
    <row r="177" ht="19.7" customHeight="1" spans="1:5">
      <c r="A177" s="16" t="s">
        <v>146</v>
      </c>
      <c r="B177" s="12">
        <v>1200</v>
      </c>
      <c r="C177" s="12">
        <v>750</v>
      </c>
      <c r="D177" s="13">
        <f t="shared" si="2"/>
        <v>-0.375</v>
      </c>
      <c r="E177" s="15"/>
    </row>
    <row r="178" ht="19.7" customHeight="1" spans="1:5">
      <c r="A178" s="16" t="s">
        <v>147</v>
      </c>
      <c r="B178" s="12">
        <v>100</v>
      </c>
      <c r="C178" s="12">
        <v>50</v>
      </c>
      <c r="D178" s="13">
        <f t="shared" si="2"/>
        <v>-0.5</v>
      </c>
      <c r="E178" s="15"/>
    </row>
    <row r="179" ht="19.7" customHeight="1" spans="1:5">
      <c r="A179" s="16" t="s">
        <v>148</v>
      </c>
      <c r="B179" s="12">
        <v>215</v>
      </c>
      <c r="C179" s="12">
        <v>100</v>
      </c>
      <c r="D179" s="13">
        <f t="shared" si="2"/>
        <v>-0.534883720930233</v>
      </c>
      <c r="E179" s="15"/>
    </row>
    <row r="180" ht="19.7" customHeight="1" spans="1:5">
      <c r="A180" s="11" t="s">
        <v>149</v>
      </c>
      <c r="B180" s="12">
        <v>2000</v>
      </c>
      <c r="C180" s="12">
        <f>SUM(C181:C185)</f>
        <v>1110</v>
      </c>
      <c r="D180" s="13">
        <f t="shared" si="2"/>
        <v>-0.445</v>
      </c>
      <c r="E180" s="15"/>
    </row>
    <row r="181" ht="19.7" customHeight="1" spans="1:5">
      <c r="A181" s="16" t="s">
        <v>9</v>
      </c>
      <c r="B181" s="12">
        <v>230</v>
      </c>
      <c r="C181" s="12">
        <v>100</v>
      </c>
      <c r="D181" s="13">
        <f t="shared" si="2"/>
        <v>-0.565217391304348</v>
      </c>
      <c r="E181" s="15"/>
    </row>
    <row r="182" ht="19.7" customHeight="1" spans="1:5">
      <c r="A182" s="16" t="s">
        <v>150</v>
      </c>
      <c r="B182" s="12">
        <v>350</v>
      </c>
      <c r="C182" s="12">
        <v>200</v>
      </c>
      <c r="D182" s="13">
        <f t="shared" si="2"/>
        <v>-0.428571428571429</v>
      </c>
      <c r="E182" s="15"/>
    </row>
    <row r="183" ht="19.7" customHeight="1" spans="1:5">
      <c r="A183" s="16" t="s">
        <v>151</v>
      </c>
      <c r="B183" s="12">
        <v>145</v>
      </c>
      <c r="C183" s="12">
        <v>80</v>
      </c>
      <c r="D183" s="13">
        <f t="shared" si="2"/>
        <v>-0.448275862068966</v>
      </c>
      <c r="E183" s="15"/>
    </row>
    <row r="184" ht="19.7" customHeight="1" spans="1:5">
      <c r="A184" s="16" t="s">
        <v>152</v>
      </c>
      <c r="B184" s="12">
        <v>1200</v>
      </c>
      <c r="C184" s="12">
        <v>700</v>
      </c>
      <c r="D184" s="13">
        <f t="shared" si="2"/>
        <v>-0.416666666666667</v>
      </c>
      <c r="E184" s="15"/>
    </row>
    <row r="185" ht="19.7" customHeight="1" spans="1:5">
      <c r="A185" s="16" t="s">
        <v>153</v>
      </c>
      <c r="B185" s="12">
        <v>75</v>
      </c>
      <c r="C185" s="12">
        <v>30</v>
      </c>
      <c r="D185" s="13">
        <f t="shared" si="2"/>
        <v>-0.6</v>
      </c>
      <c r="E185" s="15"/>
    </row>
    <row r="186" ht="19.7" customHeight="1" spans="1:5">
      <c r="A186" s="11" t="s">
        <v>154</v>
      </c>
      <c r="B186" s="12">
        <v>65</v>
      </c>
      <c r="C186" s="12">
        <v>50</v>
      </c>
      <c r="D186" s="13">
        <f t="shared" si="2"/>
        <v>-0.230769230769231</v>
      </c>
      <c r="E186" s="15"/>
    </row>
    <row r="187" ht="19.7" customHeight="1" spans="1:5">
      <c r="A187" s="16" t="s">
        <v>9</v>
      </c>
      <c r="B187" s="12">
        <v>55</v>
      </c>
      <c r="C187" s="12">
        <v>38</v>
      </c>
      <c r="D187" s="13">
        <f t="shared" si="2"/>
        <v>-0.309090909090909</v>
      </c>
      <c r="E187" s="15"/>
    </row>
    <row r="188" ht="19.7" customHeight="1" spans="1:5">
      <c r="A188" s="16" t="s">
        <v>155</v>
      </c>
      <c r="B188" s="12">
        <v>10</v>
      </c>
      <c r="C188" s="12">
        <v>12</v>
      </c>
      <c r="D188" s="13">
        <f t="shared" si="2"/>
        <v>0.2</v>
      </c>
      <c r="E188" s="15"/>
    </row>
    <row r="189" ht="19.7" customHeight="1" spans="1:5">
      <c r="A189" s="11" t="s">
        <v>156</v>
      </c>
      <c r="B189" s="12">
        <v>13000</v>
      </c>
      <c r="C189" s="12">
        <f>SUM(C190:C191)</f>
        <v>9000</v>
      </c>
      <c r="D189" s="13">
        <f t="shared" si="2"/>
        <v>-0.307692307692308</v>
      </c>
      <c r="E189" s="15"/>
    </row>
    <row r="190" ht="19.7" customHeight="1" spans="1:5">
      <c r="A190" s="16" t="s">
        <v>157</v>
      </c>
      <c r="B190" s="12">
        <v>1200</v>
      </c>
      <c r="C190" s="12">
        <v>800</v>
      </c>
      <c r="D190" s="13">
        <f t="shared" si="2"/>
        <v>-0.333333333333333</v>
      </c>
      <c r="E190" s="15"/>
    </row>
    <row r="191" ht="19.7" customHeight="1" spans="1:5">
      <c r="A191" s="16" t="s">
        <v>158</v>
      </c>
      <c r="B191" s="12">
        <v>11800</v>
      </c>
      <c r="C191" s="12">
        <v>8200</v>
      </c>
      <c r="D191" s="13">
        <f t="shared" si="2"/>
        <v>-0.305084745762712</v>
      </c>
      <c r="E191" s="15"/>
    </row>
    <row r="192" ht="19.7" customHeight="1" spans="1:5">
      <c r="A192" s="11" t="s">
        <v>159</v>
      </c>
      <c r="B192" s="12">
        <v>600</v>
      </c>
      <c r="C192" s="12">
        <f>SUM(C193:C194)</f>
        <v>450</v>
      </c>
      <c r="D192" s="13">
        <f t="shared" si="2"/>
        <v>-0.25</v>
      </c>
      <c r="E192" s="15"/>
    </row>
    <row r="193" ht="19.7" customHeight="1" spans="1:5">
      <c r="A193" s="16" t="s">
        <v>160</v>
      </c>
      <c r="B193" s="12">
        <v>120</v>
      </c>
      <c r="C193" s="12">
        <v>100</v>
      </c>
      <c r="D193" s="13">
        <f t="shared" si="2"/>
        <v>-0.166666666666667</v>
      </c>
      <c r="E193" s="15"/>
    </row>
    <row r="194" ht="19.7" customHeight="1" spans="1:5">
      <c r="A194" s="16" t="s">
        <v>161</v>
      </c>
      <c r="B194" s="12">
        <v>480</v>
      </c>
      <c r="C194" s="12">
        <v>350</v>
      </c>
      <c r="D194" s="13">
        <f t="shared" si="2"/>
        <v>-0.270833333333333</v>
      </c>
      <c r="E194" s="15"/>
    </row>
    <row r="195" ht="19.7" customHeight="1" spans="1:5">
      <c r="A195" s="11" t="s">
        <v>162</v>
      </c>
      <c r="B195" s="12">
        <v>2400</v>
      </c>
      <c r="C195" s="12">
        <v>1800</v>
      </c>
      <c r="D195" s="13">
        <f t="shared" si="2"/>
        <v>-0.25</v>
      </c>
      <c r="E195" s="15"/>
    </row>
    <row r="196" ht="19.7" customHeight="1" spans="1:5">
      <c r="A196" s="16" t="s">
        <v>163</v>
      </c>
      <c r="B196" s="12">
        <v>2400</v>
      </c>
      <c r="C196" s="12">
        <v>1800</v>
      </c>
      <c r="D196" s="13">
        <f t="shared" si="2"/>
        <v>-0.25</v>
      </c>
      <c r="E196" s="15"/>
    </row>
    <row r="197" ht="19.7" customHeight="1" spans="1:5">
      <c r="A197" s="11" t="s">
        <v>164</v>
      </c>
      <c r="B197" s="12">
        <v>20850</v>
      </c>
      <c r="C197" s="12">
        <f>SUM(C198:C200)</f>
        <v>23828</v>
      </c>
      <c r="D197" s="13">
        <f t="shared" ref="D197:D199" si="3">(C197/B197-1)*100%</f>
        <v>0.142829736211031</v>
      </c>
      <c r="E197" s="15"/>
    </row>
    <row r="198" ht="19.7" customHeight="1" spans="1:5">
      <c r="A198" s="16" t="s">
        <v>165</v>
      </c>
      <c r="B198" s="12">
        <v>3050</v>
      </c>
      <c r="C198" s="12"/>
      <c r="D198" s="13">
        <f t="shared" si="3"/>
        <v>-1</v>
      </c>
      <c r="E198" s="15"/>
    </row>
    <row r="199" ht="19.7" customHeight="1" spans="1:5">
      <c r="A199" s="16" t="s">
        <v>166</v>
      </c>
      <c r="B199" s="12">
        <v>17800</v>
      </c>
      <c r="C199" s="12">
        <v>23828</v>
      </c>
      <c r="D199" s="13">
        <f t="shared" si="3"/>
        <v>0.338651685393258</v>
      </c>
      <c r="E199" s="15"/>
    </row>
    <row r="200" ht="19.7" customHeight="1" spans="1:5">
      <c r="A200" s="16" t="s">
        <v>167</v>
      </c>
      <c r="B200" s="12"/>
      <c r="C200" s="12"/>
      <c r="D200" s="13"/>
      <c r="E200" s="15"/>
    </row>
    <row r="201" ht="19.7" customHeight="1" spans="1:5">
      <c r="A201" s="11" t="s">
        <v>168</v>
      </c>
      <c r="B201" s="12">
        <v>950</v>
      </c>
      <c r="C201" s="12"/>
      <c r="D201" s="13">
        <f t="shared" ref="D201:D264" si="4">(C201/B201-1)*100%</f>
        <v>-1</v>
      </c>
      <c r="E201" s="15"/>
    </row>
    <row r="202" ht="19.7" customHeight="1" spans="1:5">
      <c r="A202" s="16" t="s">
        <v>169</v>
      </c>
      <c r="B202" s="12">
        <v>950</v>
      </c>
      <c r="C202" s="12"/>
      <c r="D202" s="13">
        <f t="shared" si="4"/>
        <v>-1</v>
      </c>
      <c r="E202" s="15"/>
    </row>
    <row r="203" ht="19.7" customHeight="1" spans="1:5">
      <c r="A203" s="11" t="s">
        <v>170</v>
      </c>
      <c r="B203" s="12">
        <v>480</v>
      </c>
      <c r="C203" s="12">
        <v>320</v>
      </c>
      <c r="D203" s="13">
        <f t="shared" si="4"/>
        <v>-0.333333333333333</v>
      </c>
      <c r="E203" s="15"/>
    </row>
    <row r="204" ht="19.7" customHeight="1" spans="1:5">
      <c r="A204" s="16" t="s">
        <v>9</v>
      </c>
      <c r="B204" s="12">
        <v>120</v>
      </c>
      <c r="C204" s="12">
        <v>90</v>
      </c>
      <c r="D204" s="13">
        <f t="shared" si="4"/>
        <v>-0.25</v>
      </c>
      <c r="E204" s="15"/>
    </row>
    <row r="205" ht="19.7" customHeight="1" spans="1:5">
      <c r="A205" s="16" t="s">
        <v>171</v>
      </c>
      <c r="B205" s="12">
        <v>360</v>
      </c>
      <c r="C205" s="12">
        <v>230</v>
      </c>
      <c r="D205" s="13">
        <f t="shared" si="4"/>
        <v>-0.361111111111111</v>
      </c>
      <c r="E205" s="15"/>
    </row>
    <row r="206" ht="19.7" customHeight="1" spans="1:5">
      <c r="A206" s="11" t="s">
        <v>172</v>
      </c>
      <c r="B206" s="12">
        <v>2691</v>
      </c>
      <c r="C206" s="12">
        <v>1000</v>
      </c>
      <c r="D206" s="13">
        <f t="shared" si="4"/>
        <v>-0.628390932738759</v>
      </c>
      <c r="E206" s="15"/>
    </row>
    <row r="207" ht="19.7" customHeight="1" spans="1:5">
      <c r="A207" s="11" t="s">
        <v>173</v>
      </c>
      <c r="B207" s="12">
        <f>B208+B211+B217+B220+B228+B230+B233+B237+B240+B243+B245+B247+B249</f>
        <v>52142</v>
      </c>
      <c r="C207" s="12">
        <f>C208+C211+C217+C220+C228+C230+C233+C237+C240+C243+C245+C247+C249</f>
        <v>30065</v>
      </c>
      <c r="D207" s="13">
        <f t="shared" si="4"/>
        <v>-0.423401480572283</v>
      </c>
      <c r="E207" s="15"/>
    </row>
    <row r="208" ht="19.7" customHeight="1" spans="1:5">
      <c r="A208" s="11" t="s">
        <v>174</v>
      </c>
      <c r="B208" s="12">
        <v>100</v>
      </c>
      <c r="C208" s="12">
        <v>60</v>
      </c>
      <c r="D208" s="13">
        <f t="shared" si="4"/>
        <v>-0.4</v>
      </c>
      <c r="E208" s="15"/>
    </row>
    <row r="209" ht="19.7" customHeight="1" spans="1:5">
      <c r="A209" s="16" t="s">
        <v>9</v>
      </c>
      <c r="B209" s="12">
        <v>80</v>
      </c>
      <c r="C209" s="12">
        <v>48</v>
      </c>
      <c r="D209" s="13">
        <f t="shared" si="4"/>
        <v>-0.4</v>
      </c>
      <c r="E209" s="15"/>
    </row>
    <row r="210" ht="19.7" customHeight="1" spans="1:5">
      <c r="A210" s="16" t="s">
        <v>175</v>
      </c>
      <c r="B210" s="12">
        <v>20</v>
      </c>
      <c r="C210" s="12">
        <v>12</v>
      </c>
      <c r="D210" s="13">
        <f t="shared" si="4"/>
        <v>-0.4</v>
      </c>
      <c r="E210" s="15"/>
    </row>
    <row r="211" ht="19.7" customHeight="1" spans="1:5">
      <c r="A211" s="11" t="s">
        <v>176</v>
      </c>
      <c r="B211" s="12">
        <v>1600</v>
      </c>
      <c r="C211" s="12">
        <f>SUM(C212:C216)</f>
        <v>1065</v>
      </c>
      <c r="D211" s="13">
        <f t="shared" si="4"/>
        <v>-0.334375</v>
      </c>
      <c r="E211" s="15"/>
    </row>
    <row r="212" ht="19.7" customHeight="1" spans="1:5">
      <c r="A212" s="16" t="s">
        <v>177</v>
      </c>
      <c r="B212" s="12">
        <v>650</v>
      </c>
      <c r="C212" s="12">
        <v>500</v>
      </c>
      <c r="D212" s="13">
        <f t="shared" si="4"/>
        <v>-0.230769230769231</v>
      </c>
      <c r="E212" s="15"/>
    </row>
    <row r="213" ht="19.7" customHeight="1" spans="1:5">
      <c r="A213" s="16" t="s">
        <v>178</v>
      </c>
      <c r="B213" s="12">
        <v>500</v>
      </c>
      <c r="C213" s="12">
        <v>280</v>
      </c>
      <c r="D213" s="13">
        <f t="shared" si="4"/>
        <v>-0.44</v>
      </c>
      <c r="E213" s="15"/>
    </row>
    <row r="214" ht="19.7" customHeight="1" spans="1:5">
      <c r="A214" s="16" t="s">
        <v>179</v>
      </c>
      <c r="B214" s="12">
        <v>160</v>
      </c>
      <c r="C214" s="12">
        <v>125</v>
      </c>
      <c r="D214" s="13">
        <f t="shared" si="4"/>
        <v>-0.21875</v>
      </c>
      <c r="E214" s="15"/>
    </row>
    <row r="215" ht="19.7" customHeight="1" spans="1:5">
      <c r="A215" s="16" t="s">
        <v>180</v>
      </c>
      <c r="B215" s="12">
        <v>18</v>
      </c>
      <c r="C215" s="12">
        <v>10</v>
      </c>
      <c r="D215" s="13">
        <f t="shared" si="4"/>
        <v>-0.444444444444444</v>
      </c>
      <c r="E215" s="15"/>
    </row>
    <row r="216" ht="19.7" customHeight="1" spans="1:5">
      <c r="A216" s="16" t="s">
        <v>181</v>
      </c>
      <c r="B216" s="12">
        <v>272</v>
      </c>
      <c r="C216" s="12">
        <v>150</v>
      </c>
      <c r="D216" s="13">
        <f t="shared" si="4"/>
        <v>-0.448529411764706</v>
      </c>
      <c r="E216" s="15"/>
    </row>
    <row r="217" ht="19.7" customHeight="1" spans="1:5">
      <c r="A217" s="11" t="s">
        <v>182</v>
      </c>
      <c r="B217" s="12">
        <v>3000</v>
      </c>
      <c r="C217" s="12">
        <v>1900</v>
      </c>
      <c r="D217" s="13">
        <f t="shared" si="4"/>
        <v>-0.366666666666667</v>
      </c>
      <c r="E217" s="15"/>
    </row>
    <row r="218" ht="19.7" customHeight="1" spans="1:5">
      <c r="A218" s="16" t="s">
        <v>183</v>
      </c>
      <c r="B218" s="12">
        <v>2000</v>
      </c>
      <c r="C218" s="12">
        <v>1300</v>
      </c>
      <c r="D218" s="13">
        <f t="shared" si="4"/>
        <v>-0.35</v>
      </c>
      <c r="E218" s="15"/>
    </row>
    <row r="219" ht="19.7" customHeight="1" spans="1:5">
      <c r="A219" s="16" t="s">
        <v>184</v>
      </c>
      <c r="B219" s="12">
        <v>1000</v>
      </c>
      <c r="C219" s="12">
        <v>600</v>
      </c>
      <c r="D219" s="13">
        <f t="shared" si="4"/>
        <v>-0.4</v>
      </c>
      <c r="E219" s="15"/>
    </row>
    <row r="220" ht="19.7" customHeight="1" spans="1:5">
      <c r="A220" s="11" t="s">
        <v>185</v>
      </c>
      <c r="B220" s="12">
        <v>3000</v>
      </c>
      <c r="C220" s="12">
        <f>SUM(C221:C227)</f>
        <v>1710</v>
      </c>
      <c r="D220" s="13">
        <f t="shared" si="4"/>
        <v>-0.43</v>
      </c>
      <c r="E220" s="15"/>
    </row>
    <row r="221" ht="19.7" customHeight="1" spans="1:5">
      <c r="A221" s="16" t="s">
        <v>186</v>
      </c>
      <c r="B221" s="12">
        <v>1200</v>
      </c>
      <c r="C221" s="12">
        <v>680</v>
      </c>
      <c r="D221" s="13">
        <f t="shared" si="4"/>
        <v>-0.433333333333333</v>
      </c>
      <c r="E221" s="15"/>
    </row>
    <row r="222" ht="19.7" customHeight="1" spans="1:5">
      <c r="A222" s="16" t="s">
        <v>187</v>
      </c>
      <c r="B222" s="12">
        <v>130</v>
      </c>
      <c r="C222" s="12">
        <v>75</v>
      </c>
      <c r="D222" s="13">
        <f t="shared" si="4"/>
        <v>-0.423076923076923</v>
      </c>
      <c r="E222" s="15"/>
    </row>
    <row r="223" ht="19.7" customHeight="1" spans="1:5">
      <c r="A223" s="16" t="s">
        <v>188</v>
      </c>
      <c r="B223" s="12">
        <v>150</v>
      </c>
      <c r="C223" s="12">
        <v>85</v>
      </c>
      <c r="D223" s="13">
        <f t="shared" si="4"/>
        <v>-0.433333333333333</v>
      </c>
      <c r="E223" s="15"/>
    </row>
    <row r="224" ht="19.7" customHeight="1" spans="1:5">
      <c r="A224" s="16" t="s">
        <v>189</v>
      </c>
      <c r="B224" s="12">
        <v>30</v>
      </c>
      <c r="C224" s="12">
        <v>20</v>
      </c>
      <c r="D224" s="13">
        <f t="shared" si="4"/>
        <v>-0.333333333333333</v>
      </c>
      <c r="E224" s="15"/>
    </row>
    <row r="225" ht="19.7" customHeight="1" spans="1:5">
      <c r="A225" s="16" t="s">
        <v>190</v>
      </c>
      <c r="B225" s="12">
        <v>820</v>
      </c>
      <c r="C225" s="12">
        <v>470</v>
      </c>
      <c r="D225" s="13">
        <f t="shared" si="4"/>
        <v>-0.426829268292683</v>
      </c>
      <c r="E225" s="15"/>
    </row>
    <row r="226" ht="19.7" customHeight="1" spans="1:5">
      <c r="A226" s="16" t="s">
        <v>191</v>
      </c>
      <c r="B226" s="12">
        <v>330</v>
      </c>
      <c r="C226" s="12">
        <v>190</v>
      </c>
      <c r="D226" s="13">
        <f t="shared" si="4"/>
        <v>-0.424242424242424</v>
      </c>
      <c r="E226" s="15"/>
    </row>
    <row r="227" ht="19.7" customHeight="1" spans="1:5">
      <c r="A227" s="16" t="s">
        <v>192</v>
      </c>
      <c r="B227" s="12">
        <v>340</v>
      </c>
      <c r="C227" s="12">
        <v>190</v>
      </c>
      <c r="D227" s="13">
        <f t="shared" si="4"/>
        <v>-0.441176470588235</v>
      </c>
      <c r="E227" s="15"/>
    </row>
    <row r="228" ht="19.7" customHeight="1" spans="1:5">
      <c r="A228" s="11" t="s">
        <v>193</v>
      </c>
      <c r="B228" s="12">
        <v>245</v>
      </c>
      <c r="C228" s="12">
        <v>140</v>
      </c>
      <c r="D228" s="13">
        <f t="shared" si="4"/>
        <v>-0.428571428571429</v>
      </c>
      <c r="E228" s="15"/>
    </row>
    <row r="229" ht="19.7" customHeight="1" spans="1:5">
      <c r="A229" s="16" t="s">
        <v>194</v>
      </c>
      <c r="B229" s="12">
        <v>245</v>
      </c>
      <c r="C229" s="12">
        <v>140</v>
      </c>
      <c r="D229" s="13">
        <f t="shared" si="4"/>
        <v>-0.428571428571429</v>
      </c>
      <c r="E229" s="15"/>
    </row>
    <row r="230" ht="19.7" customHeight="1" spans="1:5">
      <c r="A230" s="11" t="s">
        <v>195</v>
      </c>
      <c r="B230" s="12">
        <v>1600</v>
      </c>
      <c r="C230" s="12">
        <f>SUM(C231:C232)</f>
        <v>910</v>
      </c>
      <c r="D230" s="13">
        <f t="shared" si="4"/>
        <v>-0.43125</v>
      </c>
      <c r="E230" s="15"/>
    </row>
    <row r="231" ht="19.7" customHeight="1" spans="1:5">
      <c r="A231" s="16" t="s">
        <v>196</v>
      </c>
      <c r="B231" s="12">
        <v>800</v>
      </c>
      <c r="C231" s="12">
        <v>455</v>
      </c>
      <c r="D231" s="13">
        <f t="shared" si="4"/>
        <v>-0.43125</v>
      </c>
      <c r="E231" s="15"/>
    </row>
    <row r="232" ht="19.7" customHeight="1" spans="1:5">
      <c r="A232" s="16" t="s">
        <v>197</v>
      </c>
      <c r="B232" s="12">
        <v>800</v>
      </c>
      <c r="C232" s="12">
        <v>455</v>
      </c>
      <c r="D232" s="13">
        <f t="shared" si="4"/>
        <v>-0.43125</v>
      </c>
      <c r="E232" s="15"/>
    </row>
    <row r="233" ht="19.7" customHeight="1" spans="1:5">
      <c r="A233" s="11" t="s">
        <v>198</v>
      </c>
      <c r="B233" s="12">
        <v>1600</v>
      </c>
      <c r="C233" s="12">
        <f>SUM(C234:C236)</f>
        <v>910</v>
      </c>
      <c r="D233" s="13">
        <f t="shared" si="4"/>
        <v>-0.43125</v>
      </c>
      <c r="E233" s="15"/>
    </row>
    <row r="234" ht="19.7" customHeight="1" spans="1:5">
      <c r="A234" s="16" t="s">
        <v>199</v>
      </c>
      <c r="B234" s="12">
        <v>700</v>
      </c>
      <c r="C234" s="12">
        <v>400</v>
      </c>
      <c r="D234" s="13">
        <f t="shared" si="4"/>
        <v>-0.428571428571429</v>
      </c>
      <c r="E234" s="15"/>
    </row>
    <row r="235" ht="19.7" customHeight="1" spans="1:5">
      <c r="A235" s="16" t="s">
        <v>200</v>
      </c>
      <c r="B235" s="12">
        <v>200</v>
      </c>
      <c r="C235" s="12">
        <v>110</v>
      </c>
      <c r="D235" s="13">
        <f t="shared" si="4"/>
        <v>-0.45</v>
      </c>
      <c r="E235" s="15"/>
    </row>
    <row r="236" ht="19.7" customHeight="1" spans="1:5">
      <c r="A236" s="16" t="s">
        <v>201</v>
      </c>
      <c r="B236" s="12">
        <v>700</v>
      </c>
      <c r="C236" s="12">
        <v>400</v>
      </c>
      <c r="D236" s="13">
        <f t="shared" si="4"/>
        <v>-0.428571428571429</v>
      </c>
      <c r="E236" s="15"/>
    </row>
    <row r="237" ht="19.7" customHeight="1" spans="1:5">
      <c r="A237" s="11" t="s">
        <v>202</v>
      </c>
      <c r="B237" s="12">
        <v>36000</v>
      </c>
      <c r="C237" s="12">
        <v>20500</v>
      </c>
      <c r="D237" s="13">
        <f t="shared" si="4"/>
        <v>-0.430555555555556</v>
      </c>
      <c r="E237" s="15"/>
    </row>
    <row r="238" ht="19.7" customHeight="1" spans="1:5">
      <c r="A238" s="16" t="s">
        <v>203</v>
      </c>
      <c r="B238" s="12">
        <v>1200</v>
      </c>
      <c r="C238" s="12">
        <v>700</v>
      </c>
      <c r="D238" s="13">
        <f t="shared" si="4"/>
        <v>-0.416666666666667</v>
      </c>
      <c r="E238" s="15"/>
    </row>
    <row r="239" ht="19.7" customHeight="1" spans="1:5">
      <c r="A239" s="16" t="s">
        <v>204</v>
      </c>
      <c r="B239" s="12">
        <v>34800</v>
      </c>
      <c r="C239" s="12">
        <v>19800</v>
      </c>
      <c r="D239" s="13">
        <f t="shared" si="4"/>
        <v>-0.431034482758621</v>
      </c>
      <c r="E239" s="15"/>
    </row>
    <row r="240" ht="19.7" customHeight="1" spans="1:5">
      <c r="A240" s="11" t="s">
        <v>205</v>
      </c>
      <c r="B240" s="12">
        <v>4000</v>
      </c>
      <c r="C240" s="12">
        <v>2305</v>
      </c>
      <c r="D240" s="13">
        <f t="shared" si="4"/>
        <v>-0.42375</v>
      </c>
      <c r="E240" s="15"/>
    </row>
    <row r="241" ht="19.7" customHeight="1" spans="1:5">
      <c r="A241" s="16" t="s">
        <v>206</v>
      </c>
      <c r="B241" s="12">
        <v>2850</v>
      </c>
      <c r="C241" s="12">
        <v>1650</v>
      </c>
      <c r="D241" s="13">
        <f t="shared" si="4"/>
        <v>-0.421052631578947</v>
      </c>
      <c r="E241" s="15"/>
    </row>
    <row r="242" ht="19.7" customHeight="1" spans="1:5">
      <c r="A242" s="16" t="s">
        <v>207</v>
      </c>
      <c r="B242" s="12">
        <v>1150</v>
      </c>
      <c r="C242" s="12">
        <v>655</v>
      </c>
      <c r="D242" s="13">
        <f t="shared" si="4"/>
        <v>-0.430434782608696</v>
      </c>
      <c r="E242" s="15"/>
    </row>
    <row r="243" ht="19.7" customHeight="1" spans="1:5">
      <c r="A243" s="11" t="s">
        <v>208</v>
      </c>
      <c r="B243" s="12">
        <v>65</v>
      </c>
      <c r="C243" s="12">
        <v>35</v>
      </c>
      <c r="D243" s="13">
        <f t="shared" si="4"/>
        <v>-0.461538461538462</v>
      </c>
      <c r="E243" s="15"/>
    </row>
    <row r="244" ht="19.7" customHeight="1" spans="1:5">
      <c r="A244" s="16" t="s">
        <v>209</v>
      </c>
      <c r="B244" s="12">
        <v>65</v>
      </c>
      <c r="C244" s="12">
        <v>35</v>
      </c>
      <c r="D244" s="13">
        <f t="shared" si="4"/>
        <v>-0.461538461538462</v>
      </c>
      <c r="E244" s="15"/>
    </row>
    <row r="245" ht="19.7" customHeight="1" spans="1:5">
      <c r="A245" s="11" t="s">
        <v>210</v>
      </c>
      <c r="B245" s="12">
        <v>12</v>
      </c>
      <c r="C245" s="12">
        <v>7</v>
      </c>
      <c r="D245" s="13">
        <f t="shared" si="4"/>
        <v>-0.416666666666667</v>
      </c>
      <c r="E245" s="15"/>
    </row>
    <row r="246" ht="19.7" customHeight="1" spans="1:5">
      <c r="A246" s="16" t="s">
        <v>9</v>
      </c>
      <c r="B246" s="12">
        <v>12</v>
      </c>
      <c r="C246" s="12">
        <v>7</v>
      </c>
      <c r="D246" s="13">
        <f t="shared" si="4"/>
        <v>-0.416666666666667</v>
      </c>
      <c r="E246" s="15"/>
    </row>
    <row r="247" ht="19.7" customHeight="1" spans="1:5">
      <c r="A247" s="11" t="s">
        <v>211</v>
      </c>
      <c r="B247" s="12">
        <v>50</v>
      </c>
      <c r="C247" s="12">
        <v>28</v>
      </c>
      <c r="D247" s="13">
        <f t="shared" si="4"/>
        <v>-0.44</v>
      </c>
      <c r="E247" s="15"/>
    </row>
    <row r="248" ht="19.7" customHeight="1" spans="1:5">
      <c r="A248" s="16" t="s">
        <v>212</v>
      </c>
      <c r="B248" s="12">
        <v>50</v>
      </c>
      <c r="C248" s="12">
        <v>28</v>
      </c>
      <c r="D248" s="13">
        <f t="shared" si="4"/>
        <v>-0.44</v>
      </c>
      <c r="E248" s="15"/>
    </row>
    <row r="249" ht="19.7" customHeight="1" spans="1:5">
      <c r="A249" s="11" t="s">
        <v>213</v>
      </c>
      <c r="B249" s="12">
        <v>870</v>
      </c>
      <c r="C249" s="12">
        <v>495</v>
      </c>
      <c r="D249" s="13">
        <f t="shared" si="4"/>
        <v>-0.431034482758621</v>
      </c>
      <c r="E249" s="15"/>
    </row>
    <row r="250" ht="19.7" customHeight="1" spans="1:5">
      <c r="A250" s="16" t="s">
        <v>214</v>
      </c>
      <c r="B250" s="12">
        <v>870</v>
      </c>
      <c r="C250" s="12">
        <v>495</v>
      </c>
      <c r="D250" s="13">
        <f t="shared" si="4"/>
        <v>-0.431034482758621</v>
      </c>
      <c r="E250" s="15"/>
    </row>
    <row r="251" ht="19.7" customHeight="1" spans="1:5">
      <c r="A251" s="11" t="s">
        <v>215</v>
      </c>
      <c r="B251" s="12">
        <f>B252+B254+B258+B262+B265+B266</f>
        <v>16802</v>
      </c>
      <c r="C251" s="12">
        <f>C252+C254+C258+C262+C265+C266</f>
        <v>10220</v>
      </c>
      <c r="D251" s="13">
        <f t="shared" si="4"/>
        <v>-0.391739078681109</v>
      </c>
      <c r="E251" s="15"/>
    </row>
    <row r="252" ht="19.7" customHeight="1" spans="1:5">
      <c r="A252" s="11" t="s">
        <v>216</v>
      </c>
      <c r="B252" s="12">
        <v>920</v>
      </c>
      <c r="C252" s="12">
        <v>470</v>
      </c>
      <c r="D252" s="13">
        <f t="shared" si="4"/>
        <v>-0.489130434782609</v>
      </c>
      <c r="E252" s="15"/>
    </row>
    <row r="253" ht="19.7" customHeight="1" spans="1:5">
      <c r="A253" s="16" t="s">
        <v>9</v>
      </c>
      <c r="B253" s="12">
        <v>920</v>
      </c>
      <c r="C253" s="12">
        <v>470</v>
      </c>
      <c r="D253" s="13">
        <f t="shared" si="4"/>
        <v>-0.489130434782609</v>
      </c>
      <c r="E253" s="15"/>
    </row>
    <row r="254" ht="19.7" customHeight="1" spans="1:5">
      <c r="A254" s="11" t="s">
        <v>217</v>
      </c>
      <c r="B254" s="12">
        <v>8000</v>
      </c>
      <c r="C254" s="12">
        <f>SUM(C255:C257)</f>
        <v>4780</v>
      </c>
      <c r="D254" s="13">
        <f t="shared" si="4"/>
        <v>-0.4025</v>
      </c>
      <c r="E254" s="15"/>
    </row>
    <row r="255" ht="19.7" customHeight="1" spans="1:5">
      <c r="A255" s="16" t="s">
        <v>218</v>
      </c>
      <c r="B255" s="12">
        <v>160</v>
      </c>
      <c r="C255" s="12">
        <v>85</v>
      </c>
      <c r="D255" s="13">
        <f t="shared" si="4"/>
        <v>-0.46875</v>
      </c>
      <c r="E255" s="15"/>
    </row>
    <row r="256" ht="19.7" customHeight="1" spans="1:5">
      <c r="A256" s="16" t="s">
        <v>219</v>
      </c>
      <c r="B256" s="12">
        <v>7600</v>
      </c>
      <c r="C256" s="12">
        <v>4570</v>
      </c>
      <c r="D256" s="13">
        <f t="shared" si="4"/>
        <v>-0.398684210526316</v>
      </c>
      <c r="E256" s="15"/>
    </row>
    <row r="257" ht="19.7" customHeight="1" spans="1:5">
      <c r="A257" s="16" t="s">
        <v>220</v>
      </c>
      <c r="B257" s="12">
        <v>240</v>
      </c>
      <c r="C257" s="12">
        <v>125</v>
      </c>
      <c r="D257" s="13">
        <f t="shared" si="4"/>
        <v>-0.479166666666667</v>
      </c>
      <c r="E257" s="15"/>
    </row>
    <row r="258" ht="19.7" customHeight="1" spans="1:5">
      <c r="A258" s="11" t="s">
        <v>221</v>
      </c>
      <c r="B258" s="12">
        <v>6800</v>
      </c>
      <c r="C258" s="12">
        <f>SUM(C259:C261)</f>
        <v>4440</v>
      </c>
      <c r="D258" s="13">
        <f t="shared" si="4"/>
        <v>-0.347058823529412</v>
      </c>
      <c r="E258" s="15"/>
    </row>
    <row r="259" ht="19.7" customHeight="1" spans="1:5">
      <c r="A259" s="16" t="s">
        <v>222</v>
      </c>
      <c r="B259" s="12">
        <v>600</v>
      </c>
      <c r="C259" s="12">
        <v>310</v>
      </c>
      <c r="D259" s="13">
        <f t="shared" si="4"/>
        <v>-0.483333333333333</v>
      </c>
      <c r="E259" s="15"/>
    </row>
    <row r="260" ht="19.7" customHeight="1" spans="1:5">
      <c r="A260" s="16" t="s">
        <v>223</v>
      </c>
      <c r="B260" s="12">
        <v>6000</v>
      </c>
      <c r="C260" s="12">
        <v>4030</v>
      </c>
      <c r="D260" s="13">
        <f t="shared" si="4"/>
        <v>-0.328333333333333</v>
      </c>
      <c r="E260" s="15"/>
    </row>
    <row r="261" ht="19.7" customHeight="1" spans="1:5">
      <c r="A261" s="16" t="s">
        <v>224</v>
      </c>
      <c r="B261" s="12">
        <v>200</v>
      </c>
      <c r="C261" s="12">
        <v>100</v>
      </c>
      <c r="D261" s="13">
        <f t="shared" si="4"/>
        <v>-0.5</v>
      </c>
      <c r="E261" s="15"/>
    </row>
    <row r="262" ht="19.7" customHeight="1" spans="1:5">
      <c r="A262" s="11" t="s">
        <v>225</v>
      </c>
      <c r="B262" s="12">
        <v>760</v>
      </c>
      <c r="C262" s="12">
        <f>SUM(C263:C264)</f>
        <v>380</v>
      </c>
      <c r="D262" s="13">
        <f t="shared" si="4"/>
        <v>-0.5</v>
      </c>
      <c r="E262" s="15"/>
    </row>
    <row r="263" ht="19.7" customHeight="1" spans="1:5">
      <c r="A263" s="16" t="s">
        <v>226</v>
      </c>
      <c r="B263" s="12">
        <v>60</v>
      </c>
      <c r="C263" s="12">
        <v>30</v>
      </c>
      <c r="D263" s="13">
        <f t="shared" si="4"/>
        <v>-0.5</v>
      </c>
      <c r="E263" s="15"/>
    </row>
    <row r="264" ht="19.7" customHeight="1" spans="1:5">
      <c r="A264" s="16" t="s">
        <v>227</v>
      </c>
      <c r="B264" s="12">
        <v>700</v>
      </c>
      <c r="C264" s="12">
        <v>350</v>
      </c>
      <c r="D264" s="13">
        <f t="shared" si="4"/>
        <v>-0.5</v>
      </c>
      <c r="E264" s="15"/>
    </row>
    <row r="265" ht="19.7" customHeight="1" spans="1:5">
      <c r="A265" s="11" t="s">
        <v>228</v>
      </c>
      <c r="B265" s="12">
        <v>150</v>
      </c>
      <c r="C265" s="12">
        <v>75</v>
      </c>
      <c r="D265" s="13">
        <f t="shared" ref="D265:D292" si="5">(C265/B265-1)*100%</f>
        <v>-0.5</v>
      </c>
      <c r="E265" s="15"/>
    </row>
    <row r="266" ht="19.7" customHeight="1" spans="1:5">
      <c r="A266" s="11" t="s">
        <v>229</v>
      </c>
      <c r="B266" s="12">
        <v>172</v>
      </c>
      <c r="C266" s="12">
        <v>75</v>
      </c>
      <c r="D266" s="13">
        <f t="shared" si="5"/>
        <v>-0.563953488372093</v>
      </c>
      <c r="E266" s="15"/>
    </row>
    <row r="267" ht="19.7" customHeight="1" spans="1:5">
      <c r="A267" s="11" t="s">
        <v>230</v>
      </c>
      <c r="B267" s="12">
        <f>B268+B274+B275+B278+B279+B280</f>
        <v>26164</v>
      </c>
      <c r="C267" s="12">
        <f>C268+C274+C275+C278+C279+C280</f>
        <v>26740</v>
      </c>
      <c r="D267" s="13">
        <f t="shared" si="5"/>
        <v>0.0220149824185905</v>
      </c>
      <c r="E267" s="15"/>
    </row>
    <row r="268" ht="19.7" customHeight="1" spans="1:5">
      <c r="A268" s="11" t="s">
        <v>231</v>
      </c>
      <c r="B268" s="12">
        <v>2200</v>
      </c>
      <c r="C268" s="12">
        <f>SUM(C269:C273)</f>
        <v>2190</v>
      </c>
      <c r="D268" s="13">
        <f t="shared" si="5"/>
        <v>-0.00454545454545452</v>
      </c>
      <c r="E268" s="15"/>
    </row>
    <row r="269" ht="19.7" customHeight="1" spans="1:5">
      <c r="A269" s="16" t="s">
        <v>9</v>
      </c>
      <c r="B269" s="12">
        <v>1300</v>
      </c>
      <c r="C269" s="12">
        <v>1250</v>
      </c>
      <c r="D269" s="13">
        <f t="shared" si="5"/>
        <v>-0.0384615384615384</v>
      </c>
      <c r="E269" s="15"/>
    </row>
    <row r="270" ht="19.7" customHeight="1" spans="1:5">
      <c r="A270" s="16" t="s">
        <v>232</v>
      </c>
      <c r="B270" s="12">
        <v>200</v>
      </c>
      <c r="C270" s="12">
        <v>210</v>
      </c>
      <c r="D270" s="13">
        <f t="shared" si="5"/>
        <v>0.05</v>
      </c>
      <c r="E270" s="15"/>
    </row>
    <row r="271" ht="19.7" customHeight="1" spans="1:5">
      <c r="A271" s="16" t="s">
        <v>233</v>
      </c>
      <c r="B271" s="12">
        <v>300</v>
      </c>
      <c r="C271" s="12">
        <v>310</v>
      </c>
      <c r="D271" s="13">
        <f t="shared" si="5"/>
        <v>0.0333333333333334</v>
      </c>
      <c r="E271" s="15"/>
    </row>
    <row r="272" ht="19.7" customHeight="1" spans="1:5">
      <c r="A272" s="16" t="s">
        <v>234</v>
      </c>
      <c r="B272" s="12">
        <v>200</v>
      </c>
      <c r="C272" s="12">
        <v>210</v>
      </c>
      <c r="D272" s="13">
        <f t="shared" si="5"/>
        <v>0.05</v>
      </c>
      <c r="E272" s="15"/>
    </row>
    <row r="273" ht="19.7" customHeight="1" spans="1:5">
      <c r="A273" s="16" t="s">
        <v>235</v>
      </c>
      <c r="B273" s="12">
        <v>200</v>
      </c>
      <c r="C273" s="12">
        <v>210</v>
      </c>
      <c r="D273" s="13">
        <f t="shared" si="5"/>
        <v>0.05</v>
      </c>
      <c r="E273" s="15"/>
    </row>
    <row r="274" ht="19.7" customHeight="1" spans="1:5">
      <c r="A274" s="11" t="s">
        <v>236</v>
      </c>
      <c r="B274" s="12">
        <v>135</v>
      </c>
      <c r="C274" s="12">
        <v>135</v>
      </c>
      <c r="D274" s="13">
        <f t="shared" si="5"/>
        <v>0</v>
      </c>
      <c r="E274" s="15"/>
    </row>
    <row r="275" ht="19.7" customHeight="1" spans="1:5">
      <c r="A275" s="11" t="s">
        <v>237</v>
      </c>
      <c r="B275" s="12">
        <v>9000</v>
      </c>
      <c r="C275" s="12">
        <v>9150</v>
      </c>
      <c r="D275" s="13">
        <f t="shared" si="5"/>
        <v>0.0166666666666666</v>
      </c>
      <c r="E275" s="15"/>
    </row>
    <row r="276" ht="19.7" customHeight="1" spans="1:5">
      <c r="A276" s="16" t="s">
        <v>238</v>
      </c>
      <c r="B276" s="12">
        <v>1350</v>
      </c>
      <c r="C276" s="12">
        <v>1450</v>
      </c>
      <c r="D276" s="13">
        <f t="shared" si="5"/>
        <v>0.0740740740740742</v>
      </c>
      <c r="E276" s="15"/>
    </row>
    <row r="277" ht="19.7" customHeight="1" spans="1:5">
      <c r="A277" s="16" t="s">
        <v>239</v>
      </c>
      <c r="B277" s="12">
        <v>7650</v>
      </c>
      <c r="C277" s="12">
        <v>7700</v>
      </c>
      <c r="D277" s="13">
        <f t="shared" si="5"/>
        <v>0.00653594771241828</v>
      </c>
      <c r="E277" s="15"/>
    </row>
    <row r="278" ht="19.7" customHeight="1" spans="1:5">
      <c r="A278" s="11" t="s">
        <v>240</v>
      </c>
      <c r="B278" s="12">
        <v>1350</v>
      </c>
      <c r="C278" s="12">
        <v>1500</v>
      </c>
      <c r="D278" s="13">
        <f t="shared" si="5"/>
        <v>0.111111111111111</v>
      </c>
      <c r="E278" s="15"/>
    </row>
    <row r="279" ht="19.7" customHeight="1" spans="1:5">
      <c r="A279" s="11" t="s">
        <v>241</v>
      </c>
      <c r="B279" s="12">
        <v>50</v>
      </c>
      <c r="C279" s="12">
        <v>50</v>
      </c>
      <c r="D279" s="13">
        <f t="shared" si="5"/>
        <v>0</v>
      </c>
      <c r="E279" s="15"/>
    </row>
    <row r="280" ht="19.7" customHeight="1" spans="1:5">
      <c r="A280" s="11" t="s">
        <v>242</v>
      </c>
      <c r="B280" s="12">
        <v>13429</v>
      </c>
      <c r="C280" s="12">
        <v>13715</v>
      </c>
      <c r="D280" s="13">
        <f t="shared" si="5"/>
        <v>0.0212971926427881</v>
      </c>
      <c r="E280" s="15"/>
    </row>
    <row r="281" ht="19.7" customHeight="1" spans="1:5">
      <c r="A281" s="11" t="s">
        <v>243</v>
      </c>
      <c r="B281" s="12">
        <f>B282+B296+B307+B316+B320+B324+B327</f>
        <v>94126</v>
      </c>
      <c r="C281" s="12">
        <f>C282+C296+C307+C316+C320+C324+C327</f>
        <v>65290</v>
      </c>
      <c r="D281" s="13">
        <f t="shared" si="5"/>
        <v>-0.306355310966152</v>
      </c>
      <c r="E281" s="15"/>
    </row>
    <row r="282" ht="19.7" customHeight="1" spans="1:5">
      <c r="A282" s="11" t="s">
        <v>244</v>
      </c>
      <c r="B282" s="12">
        <v>9250</v>
      </c>
      <c r="C282" s="12">
        <f>SUM(C283:C295)</f>
        <v>9455</v>
      </c>
      <c r="D282" s="13">
        <f t="shared" si="5"/>
        <v>0.0221621621621622</v>
      </c>
      <c r="E282" s="15"/>
    </row>
    <row r="283" ht="19.7" customHeight="1" spans="1:5">
      <c r="A283" s="16" t="s">
        <v>9</v>
      </c>
      <c r="B283" s="12">
        <v>800</v>
      </c>
      <c r="C283" s="12">
        <v>805</v>
      </c>
      <c r="D283" s="13">
        <f t="shared" si="5"/>
        <v>0.00625000000000009</v>
      </c>
      <c r="E283" s="15"/>
    </row>
    <row r="284" ht="19.7" customHeight="1" spans="1:5">
      <c r="A284" s="16" t="s">
        <v>17</v>
      </c>
      <c r="B284" s="12">
        <v>1350</v>
      </c>
      <c r="C284" s="12">
        <v>1350</v>
      </c>
      <c r="D284" s="13">
        <f t="shared" si="5"/>
        <v>0</v>
      </c>
      <c r="E284" s="15"/>
    </row>
    <row r="285" ht="19.7" customHeight="1" spans="1:5">
      <c r="A285" s="16" t="s">
        <v>245</v>
      </c>
      <c r="B285" s="12">
        <v>270</v>
      </c>
      <c r="C285" s="12">
        <v>280</v>
      </c>
      <c r="D285" s="13">
        <f t="shared" si="5"/>
        <v>0.037037037037037</v>
      </c>
      <c r="E285" s="15"/>
    </row>
    <row r="286" ht="19.7" customHeight="1" spans="1:5">
      <c r="A286" s="16" t="s">
        <v>246</v>
      </c>
      <c r="B286" s="12">
        <v>680</v>
      </c>
      <c r="C286" s="12">
        <v>690</v>
      </c>
      <c r="D286" s="13">
        <f t="shared" si="5"/>
        <v>0.0147058823529411</v>
      </c>
      <c r="E286" s="15"/>
    </row>
    <row r="287" ht="19.7" customHeight="1" spans="1:5">
      <c r="A287" s="16" t="s">
        <v>247</v>
      </c>
      <c r="B287" s="12">
        <v>80</v>
      </c>
      <c r="C287" s="12">
        <v>85</v>
      </c>
      <c r="D287" s="13">
        <f t="shared" si="5"/>
        <v>0.0625</v>
      </c>
      <c r="E287" s="15"/>
    </row>
    <row r="288" ht="19.7" customHeight="1" spans="1:5">
      <c r="A288" s="16" t="s">
        <v>248</v>
      </c>
      <c r="B288" s="12">
        <v>15</v>
      </c>
      <c r="C288" s="12">
        <v>15</v>
      </c>
      <c r="D288" s="13">
        <f t="shared" si="5"/>
        <v>0</v>
      </c>
      <c r="E288" s="15"/>
    </row>
    <row r="289" ht="19.7" customHeight="1" spans="1:5">
      <c r="A289" s="16" t="s">
        <v>249</v>
      </c>
      <c r="B289" s="12">
        <v>1350</v>
      </c>
      <c r="C289" s="12">
        <v>1360</v>
      </c>
      <c r="D289" s="13">
        <f t="shared" si="5"/>
        <v>0.00740740740740731</v>
      </c>
      <c r="E289" s="15"/>
    </row>
    <row r="290" ht="19.7" customHeight="1" spans="1:5">
      <c r="A290" s="16" t="s">
        <v>250</v>
      </c>
      <c r="B290" s="12">
        <v>160</v>
      </c>
      <c r="C290" s="12">
        <v>165</v>
      </c>
      <c r="D290" s="13">
        <f t="shared" si="5"/>
        <v>0.03125</v>
      </c>
      <c r="E290" s="15"/>
    </row>
    <row r="291" ht="19.7" customHeight="1" spans="1:5">
      <c r="A291" s="16" t="s">
        <v>251</v>
      </c>
      <c r="B291" s="12">
        <v>400</v>
      </c>
      <c r="C291" s="12">
        <v>410</v>
      </c>
      <c r="D291" s="13">
        <f t="shared" si="5"/>
        <v>0.0249999999999999</v>
      </c>
      <c r="E291" s="15"/>
    </row>
    <row r="292" ht="19.7" customHeight="1" spans="1:5">
      <c r="A292" s="16" t="s">
        <v>252</v>
      </c>
      <c r="B292" s="12">
        <v>80</v>
      </c>
      <c r="C292" s="12">
        <v>80</v>
      </c>
      <c r="D292" s="13">
        <f t="shared" si="5"/>
        <v>0</v>
      </c>
      <c r="E292" s="15"/>
    </row>
    <row r="293" ht="19.7" customHeight="1" spans="1:5">
      <c r="A293" s="16" t="s">
        <v>253</v>
      </c>
      <c r="B293" s="12"/>
      <c r="C293" s="12">
        <v>285</v>
      </c>
      <c r="D293" s="13"/>
      <c r="E293" s="15"/>
    </row>
    <row r="294" ht="19.7" customHeight="1" spans="1:5">
      <c r="A294" s="16" t="s">
        <v>254</v>
      </c>
      <c r="B294" s="12">
        <v>2700</v>
      </c>
      <c r="C294" s="12">
        <v>2650</v>
      </c>
      <c r="D294" s="13">
        <f t="shared" ref="D294:D311" si="6">(C294/B294-1)*100%</f>
        <v>-0.0185185185185185</v>
      </c>
      <c r="E294" s="15"/>
    </row>
    <row r="295" ht="19.7" customHeight="1" spans="1:5">
      <c r="A295" s="16" t="s">
        <v>255</v>
      </c>
      <c r="B295" s="12">
        <v>1365</v>
      </c>
      <c r="C295" s="12">
        <v>1280</v>
      </c>
      <c r="D295" s="13">
        <f t="shared" si="6"/>
        <v>-0.0622710622710623</v>
      </c>
      <c r="E295" s="15"/>
    </row>
    <row r="296" ht="19.7" customHeight="1" spans="1:5">
      <c r="A296" s="11" t="s">
        <v>256</v>
      </c>
      <c r="B296" s="12">
        <f>SUM(B297:B306)</f>
        <v>8000</v>
      </c>
      <c r="C296" s="12">
        <f>SUM(C297:C306)</f>
        <v>8060</v>
      </c>
      <c r="D296" s="13">
        <f t="shared" si="6"/>
        <v>0.00750000000000006</v>
      </c>
      <c r="E296" s="15"/>
    </row>
    <row r="297" ht="19.7" customHeight="1" spans="1:5">
      <c r="A297" s="16" t="s">
        <v>9</v>
      </c>
      <c r="B297" s="12">
        <v>1350</v>
      </c>
      <c r="C297" s="12">
        <v>1360</v>
      </c>
      <c r="D297" s="13">
        <f t="shared" si="6"/>
        <v>0.00740740740740731</v>
      </c>
      <c r="E297" s="15"/>
    </row>
    <row r="298" ht="19.7" customHeight="1" spans="1:5">
      <c r="A298" s="16" t="s">
        <v>257</v>
      </c>
      <c r="B298" s="12">
        <v>270</v>
      </c>
      <c r="C298" s="12">
        <v>280</v>
      </c>
      <c r="D298" s="13">
        <f t="shared" si="6"/>
        <v>0.037037037037037</v>
      </c>
      <c r="E298" s="15"/>
    </row>
    <row r="299" ht="19.7" customHeight="1" spans="1:5">
      <c r="A299" s="16" t="s">
        <v>258</v>
      </c>
      <c r="B299" s="12">
        <v>2700</v>
      </c>
      <c r="C299" s="12">
        <v>2710</v>
      </c>
      <c r="D299" s="13">
        <f t="shared" si="6"/>
        <v>0.00370370370370376</v>
      </c>
      <c r="E299" s="15"/>
    </row>
    <row r="300" ht="19.7" customHeight="1" spans="1:5">
      <c r="A300" s="16" t="s">
        <v>259</v>
      </c>
      <c r="B300" s="12">
        <v>1350</v>
      </c>
      <c r="C300" s="12">
        <v>1360</v>
      </c>
      <c r="D300" s="13">
        <f t="shared" si="6"/>
        <v>0.00740740740740731</v>
      </c>
      <c r="E300" s="15"/>
    </row>
    <row r="301" ht="19.7" customHeight="1" spans="1:5">
      <c r="A301" s="16" t="s">
        <v>260</v>
      </c>
      <c r="B301" s="12">
        <v>670</v>
      </c>
      <c r="C301" s="12">
        <v>680</v>
      </c>
      <c r="D301" s="13">
        <f t="shared" si="6"/>
        <v>0.0149253731343284</v>
      </c>
      <c r="E301" s="15"/>
    </row>
    <row r="302" ht="19.7" customHeight="1" spans="1:5">
      <c r="A302" s="16" t="s">
        <v>261</v>
      </c>
      <c r="B302" s="12">
        <v>270</v>
      </c>
      <c r="C302" s="12">
        <v>275</v>
      </c>
      <c r="D302" s="13">
        <f t="shared" si="6"/>
        <v>0.0185185185185186</v>
      </c>
      <c r="E302" s="15"/>
    </row>
    <row r="303" ht="19.7" customHeight="1" spans="1:5">
      <c r="A303" s="16" t="s">
        <v>262</v>
      </c>
      <c r="B303" s="12">
        <v>270</v>
      </c>
      <c r="C303" s="12">
        <v>275</v>
      </c>
      <c r="D303" s="13">
        <f t="shared" si="6"/>
        <v>0.0185185185185186</v>
      </c>
      <c r="E303" s="15"/>
    </row>
    <row r="304" ht="19.7" customHeight="1" spans="1:5">
      <c r="A304" s="16" t="s">
        <v>263</v>
      </c>
      <c r="B304" s="12">
        <v>135</v>
      </c>
      <c r="C304" s="12">
        <v>140</v>
      </c>
      <c r="D304" s="13">
        <f t="shared" si="6"/>
        <v>0.037037037037037</v>
      </c>
      <c r="E304" s="15"/>
    </row>
    <row r="305" ht="19.7" customHeight="1" spans="1:5">
      <c r="A305" s="16" t="s">
        <v>264</v>
      </c>
      <c r="B305" s="12">
        <v>675</v>
      </c>
      <c r="C305" s="12">
        <v>680</v>
      </c>
      <c r="D305" s="13">
        <f t="shared" si="6"/>
        <v>0.00740740740740731</v>
      </c>
      <c r="E305" s="15"/>
    </row>
    <row r="306" ht="19.7" customHeight="1" spans="1:5">
      <c r="A306" s="16" t="s">
        <v>265</v>
      </c>
      <c r="B306" s="12">
        <v>310</v>
      </c>
      <c r="C306" s="12">
        <v>300</v>
      </c>
      <c r="D306" s="13">
        <f t="shared" si="6"/>
        <v>-0.032258064516129</v>
      </c>
      <c r="E306" s="15"/>
    </row>
    <row r="307" ht="19.7" customHeight="1" spans="1:5">
      <c r="A307" s="11" t="s">
        <v>266</v>
      </c>
      <c r="B307" s="12">
        <f>SUM(B308:B315)</f>
        <v>5275</v>
      </c>
      <c r="C307" s="12">
        <f>SUM(C308:C315)</f>
        <v>5440</v>
      </c>
      <c r="D307" s="13">
        <f t="shared" si="6"/>
        <v>0.0312796208530806</v>
      </c>
      <c r="E307" s="15"/>
    </row>
    <row r="308" ht="19.7" customHeight="1" spans="1:5">
      <c r="A308" s="16" t="s">
        <v>9</v>
      </c>
      <c r="B308" s="12">
        <v>1100</v>
      </c>
      <c r="C308" s="12">
        <v>1150</v>
      </c>
      <c r="D308" s="13">
        <f t="shared" si="6"/>
        <v>0.0454545454545454</v>
      </c>
      <c r="E308" s="15"/>
    </row>
    <row r="309" ht="19.7" customHeight="1" spans="1:5">
      <c r="A309" s="16" t="s">
        <v>267</v>
      </c>
      <c r="B309" s="12">
        <v>15</v>
      </c>
      <c r="C309" s="12">
        <v>20</v>
      </c>
      <c r="D309" s="13">
        <f t="shared" si="6"/>
        <v>0.333333333333333</v>
      </c>
      <c r="E309" s="15"/>
    </row>
    <row r="310" ht="19.7" customHeight="1" spans="1:5">
      <c r="A310" s="16" t="s">
        <v>268</v>
      </c>
      <c r="B310" s="12">
        <v>1350</v>
      </c>
      <c r="C310" s="12">
        <v>1350</v>
      </c>
      <c r="D310" s="13">
        <f t="shared" si="6"/>
        <v>0</v>
      </c>
      <c r="E310" s="15"/>
    </row>
    <row r="311" ht="19.7" customHeight="1" spans="1:5">
      <c r="A311" s="16" t="s">
        <v>269</v>
      </c>
      <c r="B311" s="12">
        <v>1600</v>
      </c>
      <c r="C311" s="12">
        <v>1650</v>
      </c>
      <c r="D311" s="13">
        <f t="shared" si="6"/>
        <v>0.03125</v>
      </c>
      <c r="E311" s="15"/>
    </row>
    <row r="312" ht="19.7" customHeight="1" spans="1:5">
      <c r="A312" s="16" t="s">
        <v>270</v>
      </c>
      <c r="B312" s="12"/>
      <c r="C312" s="12">
        <v>50</v>
      </c>
      <c r="D312" s="13"/>
      <c r="E312" s="15"/>
    </row>
    <row r="313" ht="19.7" customHeight="1" spans="1:5">
      <c r="A313" s="16" t="s">
        <v>271</v>
      </c>
      <c r="B313" s="12">
        <v>135</v>
      </c>
      <c r="C313" s="12">
        <v>140</v>
      </c>
      <c r="D313" s="13">
        <f t="shared" ref="D313:D376" si="7">(C313/B313-1)*100%</f>
        <v>0.037037037037037</v>
      </c>
      <c r="E313" s="15"/>
    </row>
    <row r="314" ht="19.7" customHeight="1" spans="1:5">
      <c r="A314" s="16" t="s">
        <v>272</v>
      </c>
      <c r="B314" s="12">
        <v>675</v>
      </c>
      <c r="C314" s="12">
        <v>680</v>
      </c>
      <c r="D314" s="13">
        <f t="shared" si="7"/>
        <v>0.00740740740740731</v>
      </c>
      <c r="E314" s="15"/>
    </row>
    <row r="315" ht="19.7" customHeight="1" spans="1:5">
      <c r="A315" s="16" t="s">
        <v>273</v>
      </c>
      <c r="B315" s="12">
        <v>400</v>
      </c>
      <c r="C315" s="12">
        <v>400</v>
      </c>
      <c r="D315" s="13">
        <f t="shared" si="7"/>
        <v>0</v>
      </c>
      <c r="E315" s="15"/>
    </row>
    <row r="316" ht="19.7" customHeight="1" spans="1:5">
      <c r="A316" s="11" t="s">
        <v>274</v>
      </c>
      <c r="B316" s="12">
        <f>SUM(B317:B319)</f>
        <v>65650</v>
      </c>
      <c r="C316" s="12">
        <f>SUM(C317:C319)</f>
        <v>36370</v>
      </c>
      <c r="D316" s="13">
        <f t="shared" si="7"/>
        <v>-0.446001523229246</v>
      </c>
      <c r="E316" s="15"/>
    </row>
    <row r="317" ht="19.7" customHeight="1" spans="1:5">
      <c r="A317" s="16" t="s">
        <v>9</v>
      </c>
      <c r="B317" s="12">
        <v>1620</v>
      </c>
      <c r="C317" s="12">
        <v>1600</v>
      </c>
      <c r="D317" s="13">
        <f t="shared" si="7"/>
        <v>-0.0123456790123457</v>
      </c>
      <c r="E317" s="15"/>
    </row>
    <row r="318" ht="19.7" customHeight="1" spans="1:5">
      <c r="A318" s="16" t="s">
        <v>275</v>
      </c>
      <c r="B318" s="12">
        <v>270</v>
      </c>
      <c r="C318" s="12">
        <v>280</v>
      </c>
      <c r="D318" s="13">
        <f t="shared" si="7"/>
        <v>0.037037037037037</v>
      </c>
      <c r="E318" s="15"/>
    </row>
    <row r="319" s="1" customFormat="1" ht="19.7" customHeight="1" spans="1:5">
      <c r="A319" s="18" t="s">
        <v>276</v>
      </c>
      <c r="B319" s="12">
        <v>63760</v>
      </c>
      <c r="C319" s="12">
        <v>34490</v>
      </c>
      <c r="D319" s="13">
        <f t="shared" si="7"/>
        <v>-0.459065244667503</v>
      </c>
      <c r="E319" s="19"/>
    </row>
    <row r="320" ht="19.7" customHeight="1" spans="1:5">
      <c r="A320" s="11" t="s">
        <v>277</v>
      </c>
      <c r="B320" s="12">
        <f>SUM(B321:B323)</f>
        <v>4300</v>
      </c>
      <c r="C320" s="12">
        <f>SUM(C321:C323)</f>
        <v>4280</v>
      </c>
      <c r="D320" s="13">
        <f t="shared" si="7"/>
        <v>-0.00465116279069766</v>
      </c>
      <c r="E320" s="15"/>
    </row>
    <row r="321" ht="19.7" customHeight="1" spans="1:5">
      <c r="A321" s="16" t="s">
        <v>278</v>
      </c>
      <c r="B321" s="12">
        <v>270</v>
      </c>
      <c r="C321" s="12">
        <v>270</v>
      </c>
      <c r="D321" s="13">
        <f t="shared" si="7"/>
        <v>0</v>
      </c>
      <c r="E321" s="15"/>
    </row>
    <row r="322" ht="19.7" customHeight="1" spans="1:5">
      <c r="A322" s="16" t="s">
        <v>279</v>
      </c>
      <c r="B322" s="12">
        <v>2700</v>
      </c>
      <c r="C322" s="12">
        <v>2750</v>
      </c>
      <c r="D322" s="13">
        <f t="shared" si="7"/>
        <v>0.0185185185185186</v>
      </c>
      <c r="E322" s="15"/>
    </row>
    <row r="323" ht="19.7" customHeight="1" spans="1:5">
      <c r="A323" s="16" t="s">
        <v>280</v>
      </c>
      <c r="B323" s="12">
        <v>1330</v>
      </c>
      <c r="C323" s="12">
        <v>1260</v>
      </c>
      <c r="D323" s="13">
        <f t="shared" si="7"/>
        <v>-0.0526315789473685</v>
      </c>
      <c r="E323" s="15"/>
    </row>
    <row r="324" ht="19.7" customHeight="1" spans="1:5">
      <c r="A324" s="11" t="s">
        <v>281</v>
      </c>
      <c r="B324" s="12">
        <f>SUM(B325:B326)</f>
        <v>1620</v>
      </c>
      <c r="C324" s="12">
        <v>1650</v>
      </c>
      <c r="D324" s="13">
        <f t="shared" si="7"/>
        <v>0.0185185185185186</v>
      </c>
      <c r="E324" s="15"/>
    </row>
    <row r="325" ht="19.7" customHeight="1" spans="1:5">
      <c r="A325" s="16" t="s">
        <v>282</v>
      </c>
      <c r="B325" s="12">
        <v>540</v>
      </c>
      <c r="C325" s="12">
        <v>550</v>
      </c>
      <c r="D325" s="13">
        <f t="shared" si="7"/>
        <v>0.0185185185185186</v>
      </c>
      <c r="E325" s="15"/>
    </row>
    <row r="326" ht="19.7" customHeight="1" spans="1:5">
      <c r="A326" s="16" t="s">
        <v>283</v>
      </c>
      <c r="B326" s="12">
        <v>1080</v>
      </c>
      <c r="C326" s="12">
        <v>1100</v>
      </c>
      <c r="D326" s="13">
        <f t="shared" si="7"/>
        <v>0.0185185185185186</v>
      </c>
      <c r="E326" s="15"/>
    </row>
    <row r="327" ht="19.7" customHeight="1" spans="1:5">
      <c r="A327" s="11" t="s">
        <v>284</v>
      </c>
      <c r="B327" s="12">
        <v>31</v>
      </c>
      <c r="C327" s="12">
        <v>35</v>
      </c>
      <c r="D327" s="13">
        <f t="shared" si="7"/>
        <v>0.129032258064516</v>
      </c>
      <c r="E327" s="15"/>
    </row>
    <row r="328" ht="19.7" customHeight="1" spans="1:5">
      <c r="A328" s="16" t="s">
        <v>285</v>
      </c>
      <c r="B328" s="12">
        <v>31</v>
      </c>
      <c r="C328" s="12">
        <v>35</v>
      </c>
      <c r="D328" s="13">
        <f t="shared" si="7"/>
        <v>0.129032258064516</v>
      </c>
      <c r="E328" s="15"/>
    </row>
    <row r="329" ht="19.7" customHeight="1" spans="1:5">
      <c r="A329" s="11" t="s">
        <v>286</v>
      </c>
      <c r="B329" s="12">
        <f>B330+B335+B338+B341</f>
        <v>10156</v>
      </c>
      <c r="C329" s="12">
        <f>C330+C335+C338+C341</f>
        <v>6885</v>
      </c>
      <c r="D329" s="13">
        <f t="shared" si="7"/>
        <v>-0.322075620322962</v>
      </c>
      <c r="E329" s="15"/>
    </row>
    <row r="330" ht="19.7" customHeight="1" spans="1:5">
      <c r="A330" s="11" t="s">
        <v>287</v>
      </c>
      <c r="B330" s="12">
        <v>2820</v>
      </c>
      <c r="C330" s="12">
        <f>SUM(C331:C334)</f>
        <v>990</v>
      </c>
      <c r="D330" s="13">
        <f t="shared" si="7"/>
        <v>-0.648936170212766</v>
      </c>
      <c r="E330" s="15"/>
    </row>
    <row r="331" ht="19.7" customHeight="1" spans="1:5">
      <c r="A331" s="16" t="s">
        <v>9</v>
      </c>
      <c r="B331" s="12">
        <v>1500</v>
      </c>
      <c r="C331" s="12">
        <v>550</v>
      </c>
      <c r="D331" s="13">
        <f t="shared" si="7"/>
        <v>-0.633333333333333</v>
      </c>
      <c r="E331" s="15"/>
    </row>
    <row r="332" ht="19.7" customHeight="1" spans="1:5">
      <c r="A332" s="16" t="s">
        <v>288</v>
      </c>
      <c r="B332" s="12">
        <v>930</v>
      </c>
      <c r="C332" s="12">
        <v>290</v>
      </c>
      <c r="D332" s="13">
        <f t="shared" si="7"/>
        <v>-0.688172043010753</v>
      </c>
      <c r="E332" s="15"/>
    </row>
    <row r="333" ht="19.7" customHeight="1" spans="1:5">
      <c r="A333" s="16" t="s">
        <v>289</v>
      </c>
      <c r="B333" s="12">
        <v>220</v>
      </c>
      <c r="C333" s="12">
        <v>60</v>
      </c>
      <c r="D333" s="13">
        <f t="shared" si="7"/>
        <v>-0.727272727272727</v>
      </c>
      <c r="E333" s="15"/>
    </row>
    <row r="334" ht="19.7" customHeight="1" spans="1:5">
      <c r="A334" s="16" t="s">
        <v>290</v>
      </c>
      <c r="B334" s="12">
        <v>170</v>
      </c>
      <c r="C334" s="12">
        <v>90</v>
      </c>
      <c r="D334" s="13">
        <f t="shared" si="7"/>
        <v>-0.470588235294118</v>
      </c>
      <c r="E334" s="15"/>
    </row>
    <row r="335" ht="19.7" customHeight="1" spans="1:5">
      <c r="A335" s="11" t="s">
        <v>291</v>
      </c>
      <c r="B335" s="12">
        <v>1400</v>
      </c>
      <c r="C335" s="12">
        <f>SUM(C336:C337)</f>
        <v>395</v>
      </c>
      <c r="D335" s="13">
        <f t="shared" si="7"/>
        <v>-0.717857142857143</v>
      </c>
      <c r="E335" s="15"/>
    </row>
    <row r="336" ht="19.7" customHeight="1" spans="1:5">
      <c r="A336" s="16" t="s">
        <v>292</v>
      </c>
      <c r="B336" s="12">
        <v>5</v>
      </c>
      <c r="C336" s="12">
        <v>5</v>
      </c>
      <c r="D336" s="13">
        <f t="shared" si="7"/>
        <v>0</v>
      </c>
      <c r="E336" s="15"/>
    </row>
    <row r="337" ht="19.7" customHeight="1" spans="1:5">
      <c r="A337" s="16" t="s">
        <v>293</v>
      </c>
      <c r="B337" s="12">
        <v>1395</v>
      </c>
      <c r="C337" s="12">
        <v>390</v>
      </c>
      <c r="D337" s="13">
        <f t="shared" si="7"/>
        <v>-0.720430107526882</v>
      </c>
      <c r="E337" s="15"/>
    </row>
    <row r="338" ht="19.7" customHeight="1" spans="1:5">
      <c r="A338" s="11" t="s">
        <v>294</v>
      </c>
      <c r="B338" s="12">
        <v>4000</v>
      </c>
      <c r="C338" s="12">
        <f>SUM(C339:C340)</f>
        <v>3700</v>
      </c>
      <c r="D338" s="13">
        <f t="shared" si="7"/>
        <v>-0.075</v>
      </c>
      <c r="E338" s="15"/>
    </row>
    <row r="339" ht="19.7" customHeight="1" spans="1:5">
      <c r="A339" s="16" t="s">
        <v>295</v>
      </c>
      <c r="B339" s="12">
        <v>1500</v>
      </c>
      <c r="C339" s="12">
        <v>1300</v>
      </c>
      <c r="D339" s="13">
        <f t="shared" si="7"/>
        <v>-0.133333333333333</v>
      </c>
      <c r="E339" s="15"/>
    </row>
    <row r="340" ht="19.7" customHeight="1" spans="1:5">
      <c r="A340" s="16" t="s">
        <v>296</v>
      </c>
      <c r="B340" s="12">
        <v>2500</v>
      </c>
      <c r="C340" s="12">
        <v>2400</v>
      </c>
      <c r="D340" s="13">
        <f t="shared" si="7"/>
        <v>-0.04</v>
      </c>
      <c r="E340" s="15"/>
    </row>
    <row r="341" ht="19.7" customHeight="1" spans="1:5">
      <c r="A341" s="11" t="s">
        <v>297</v>
      </c>
      <c r="B341" s="12">
        <v>1936</v>
      </c>
      <c r="C341" s="12">
        <v>1800</v>
      </c>
      <c r="D341" s="13">
        <f t="shared" si="7"/>
        <v>-0.0702479338842975</v>
      </c>
      <c r="E341" s="15"/>
    </row>
    <row r="342" ht="19.7" customHeight="1" spans="1:5">
      <c r="A342" s="16" t="s">
        <v>298</v>
      </c>
      <c r="B342" s="12">
        <v>1936</v>
      </c>
      <c r="C342" s="12">
        <v>1800</v>
      </c>
      <c r="D342" s="13">
        <f t="shared" si="7"/>
        <v>-0.0702479338842975</v>
      </c>
      <c r="E342" s="15"/>
    </row>
    <row r="343" ht="19.7" customHeight="1" spans="1:5">
      <c r="A343" s="11" t="s">
        <v>299</v>
      </c>
      <c r="B343" s="12">
        <f>SUM(B344,B347,B350)</f>
        <v>1800</v>
      </c>
      <c r="C343" s="12">
        <f>SUM(C344,C347,C350)</f>
        <v>1090</v>
      </c>
      <c r="D343" s="13">
        <f t="shared" si="7"/>
        <v>-0.394444444444444</v>
      </c>
      <c r="E343" s="15"/>
    </row>
    <row r="344" ht="19.7" customHeight="1" spans="1:5">
      <c r="A344" s="11" t="s">
        <v>300</v>
      </c>
      <c r="B344" s="12">
        <v>800</v>
      </c>
      <c r="C344" s="12">
        <v>500</v>
      </c>
      <c r="D344" s="13">
        <f t="shared" si="7"/>
        <v>-0.375</v>
      </c>
      <c r="E344" s="15"/>
    </row>
    <row r="345" ht="19.7" customHeight="1" spans="1:5">
      <c r="A345" s="16" t="s">
        <v>9</v>
      </c>
      <c r="B345" s="12">
        <v>500</v>
      </c>
      <c r="C345" s="12">
        <v>350</v>
      </c>
      <c r="D345" s="13">
        <f t="shared" si="7"/>
        <v>-0.3</v>
      </c>
      <c r="E345" s="15"/>
    </row>
    <row r="346" ht="19.7" customHeight="1" spans="1:5">
      <c r="A346" s="16" t="s">
        <v>301</v>
      </c>
      <c r="B346" s="12">
        <v>300</v>
      </c>
      <c r="C346" s="12">
        <v>150</v>
      </c>
      <c r="D346" s="13">
        <f t="shared" si="7"/>
        <v>-0.5</v>
      </c>
      <c r="E346" s="15"/>
    </row>
    <row r="347" ht="19.7" customHeight="1" spans="1:5">
      <c r="A347" s="11" t="s">
        <v>302</v>
      </c>
      <c r="B347" s="12">
        <v>300</v>
      </c>
      <c r="C347" s="12">
        <v>190</v>
      </c>
      <c r="D347" s="13">
        <f t="shared" si="7"/>
        <v>-0.366666666666667</v>
      </c>
      <c r="E347" s="15"/>
    </row>
    <row r="348" ht="19.7" customHeight="1" spans="1:5">
      <c r="A348" s="16" t="s">
        <v>9</v>
      </c>
      <c r="B348" s="12">
        <v>100</v>
      </c>
      <c r="C348" s="12">
        <v>65</v>
      </c>
      <c r="D348" s="13">
        <f t="shared" si="7"/>
        <v>-0.35</v>
      </c>
      <c r="E348" s="15"/>
    </row>
    <row r="349" ht="19.7" customHeight="1" spans="1:5">
      <c r="A349" s="16" t="s">
        <v>303</v>
      </c>
      <c r="B349" s="12">
        <v>200</v>
      </c>
      <c r="C349" s="12">
        <v>125</v>
      </c>
      <c r="D349" s="13">
        <f t="shared" si="7"/>
        <v>-0.375</v>
      </c>
      <c r="E349" s="15"/>
    </row>
    <row r="350" ht="19.7" customHeight="1" spans="1:5">
      <c r="A350" s="11" t="s">
        <v>304</v>
      </c>
      <c r="B350" s="12">
        <v>700</v>
      </c>
      <c r="C350" s="12">
        <v>400</v>
      </c>
      <c r="D350" s="13">
        <f t="shared" si="7"/>
        <v>-0.428571428571429</v>
      </c>
      <c r="E350" s="15"/>
    </row>
    <row r="351" ht="19.7" customHeight="1" spans="1:5">
      <c r="A351" s="16" t="s">
        <v>305</v>
      </c>
      <c r="B351" s="12">
        <v>700</v>
      </c>
      <c r="C351" s="12">
        <v>400</v>
      </c>
      <c r="D351" s="13">
        <f t="shared" si="7"/>
        <v>-0.428571428571429</v>
      </c>
      <c r="E351" s="15"/>
    </row>
    <row r="352" ht="19.7" customHeight="1" spans="1:5">
      <c r="A352" s="11" t="s">
        <v>306</v>
      </c>
      <c r="B352" s="12">
        <f>SUM(B353,B356,B358)</f>
        <v>4800</v>
      </c>
      <c r="C352" s="12">
        <f>SUM(C353,C356,C358)</f>
        <v>2450</v>
      </c>
      <c r="D352" s="13">
        <f t="shared" si="7"/>
        <v>-0.489583333333333</v>
      </c>
      <c r="E352" s="15"/>
    </row>
    <row r="353" ht="19.7" customHeight="1" spans="1:5">
      <c r="A353" s="11" t="s">
        <v>307</v>
      </c>
      <c r="B353" s="12">
        <v>600</v>
      </c>
      <c r="C353" s="12">
        <v>385</v>
      </c>
      <c r="D353" s="13">
        <f t="shared" si="7"/>
        <v>-0.358333333333333</v>
      </c>
      <c r="E353" s="15"/>
    </row>
    <row r="354" ht="19.7" customHeight="1" spans="1:5">
      <c r="A354" s="16" t="s">
        <v>9</v>
      </c>
      <c r="B354" s="12">
        <v>400</v>
      </c>
      <c r="C354" s="12">
        <v>300</v>
      </c>
      <c r="D354" s="13">
        <f t="shared" si="7"/>
        <v>-0.25</v>
      </c>
      <c r="E354" s="15"/>
    </row>
    <row r="355" ht="19.7" customHeight="1" spans="1:5">
      <c r="A355" s="16" t="s">
        <v>308</v>
      </c>
      <c r="B355" s="12">
        <v>200</v>
      </c>
      <c r="C355" s="12">
        <v>85</v>
      </c>
      <c r="D355" s="13">
        <f t="shared" si="7"/>
        <v>-0.575</v>
      </c>
      <c r="E355" s="15"/>
    </row>
    <row r="356" ht="19.7" customHeight="1" spans="1:5">
      <c r="A356" s="11" t="s">
        <v>309</v>
      </c>
      <c r="B356" s="12">
        <v>100</v>
      </c>
      <c r="C356" s="12">
        <v>65</v>
      </c>
      <c r="D356" s="13">
        <f t="shared" si="7"/>
        <v>-0.35</v>
      </c>
      <c r="E356" s="15"/>
    </row>
    <row r="357" ht="19.7" customHeight="1" spans="1:5">
      <c r="A357" s="16" t="s">
        <v>310</v>
      </c>
      <c r="B357" s="12">
        <v>100</v>
      </c>
      <c r="C357" s="12">
        <v>65</v>
      </c>
      <c r="D357" s="13">
        <f t="shared" si="7"/>
        <v>-0.35</v>
      </c>
      <c r="E357" s="15"/>
    </row>
    <row r="358" ht="19.7" customHeight="1" spans="1:5">
      <c r="A358" s="11" t="s">
        <v>311</v>
      </c>
      <c r="B358" s="12">
        <v>4100</v>
      </c>
      <c r="C358" s="12">
        <v>2000</v>
      </c>
      <c r="D358" s="13">
        <f t="shared" si="7"/>
        <v>-0.51219512195122</v>
      </c>
      <c r="E358" s="15"/>
    </row>
    <row r="359" ht="19.7" customHeight="1" spans="1:5">
      <c r="A359" s="16" t="s">
        <v>312</v>
      </c>
      <c r="B359" s="12">
        <v>4100</v>
      </c>
      <c r="C359" s="12">
        <v>2000</v>
      </c>
      <c r="D359" s="13">
        <f t="shared" si="7"/>
        <v>-0.51219512195122</v>
      </c>
      <c r="E359" s="15"/>
    </row>
    <row r="360" ht="19.7" customHeight="1" spans="1:5">
      <c r="A360" s="11" t="s">
        <v>313</v>
      </c>
      <c r="B360" s="12">
        <f>SUM(B361,B363)</f>
        <v>1600</v>
      </c>
      <c r="C360" s="12">
        <f>SUM(C361,C363)</f>
        <v>495</v>
      </c>
      <c r="D360" s="13">
        <f t="shared" si="7"/>
        <v>-0.690625</v>
      </c>
      <c r="E360" s="15"/>
    </row>
    <row r="361" ht="19.7" customHeight="1" spans="1:5">
      <c r="A361" s="11" t="s">
        <v>314</v>
      </c>
      <c r="B361" s="12">
        <v>50</v>
      </c>
      <c r="C361" s="12">
        <v>15</v>
      </c>
      <c r="D361" s="13">
        <f t="shared" si="7"/>
        <v>-0.7</v>
      </c>
      <c r="E361" s="15"/>
    </row>
    <row r="362" ht="19.7" customHeight="1" spans="1:5">
      <c r="A362" s="16" t="s">
        <v>315</v>
      </c>
      <c r="B362" s="12">
        <v>50</v>
      </c>
      <c r="C362" s="12">
        <v>15</v>
      </c>
      <c r="D362" s="13">
        <f t="shared" si="7"/>
        <v>-0.7</v>
      </c>
      <c r="E362" s="15"/>
    </row>
    <row r="363" ht="19.7" customHeight="1" spans="1:5">
      <c r="A363" s="11" t="s">
        <v>316</v>
      </c>
      <c r="B363" s="12">
        <v>1550</v>
      </c>
      <c r="C363" s="12">
        <v>480</v>
      </c>
      <c r="D363" s="13">
        <f t="shared" si="7"/>
        <v>-0.690322580645161</v>
      </c>
      <c r="E363" s="15"/>
    </row>
    <row r="364" ht="19.7" customHeight="1" spans="1:5">
      <c r="A364" s="16" t="s">
        <v>317</v>
      </c>
      <c r="B364" s="12">
        <v>1550</v>
      </c>
      <c r="C364" s="12">
        <v>480</v>
      </c>
      <c r="D364" s="13">
        <f t="shared" si="7"/>
        <v>-0.690322580645161</v>
      </c>
      <c r="E364" s="15"/>
    </row>
    <row r="365" ht="19.7" customHeight="1" spans="1:5">
      <c r="A365" s="11" t="s">
        <v>318</v>
      </c>
      <c r="B365" s="12">
        <f>SUM(B366,B371)</f>
        <v>4800</v>
      </c>
      <c r="C365" s="12">
        <f>SUM(C366,C371)</f>
        <v>3510</v>
      </c>
      <c r="D365" s="13">
        <f t="shared" si="7"/>
        <v>-0.26875</v>
      </c>
      <c r="E365" s="15"/>
    </row>
    <row r="366" ht="19.7" customHeight="1" spans="1:5">
      <c r="A366" s="11" t="s">
        <v>319</v>
      </c>
      <c r="B366" s="12">
        <v>2000</v>
      </c>
      <c r="C366" s="12">
        <v>1560</v>
      </c>
      <c r="D366" s="13">
        <f t="shared" si="7"/>
        <v>-0.22</v>
      </c>
      <c r="E366" s="15"/>
    </row>
    <row r="367" ht="19.7" customHeight="1" spans="1:5">
      <c r="A367" s="16" t="s">
        <v>9</v>
      </c>
      <c r="B367" s="12">
        <v>1000</v>
      </c>
      <c r="C367" s="12">
        <v>800</v>
      </c>
      <c r="D367" s="13">
        <f t="shared" si="7"/>
        <v>-0.2</v>
      </c>
      <c r="E367" s="15"/>
    </row>
    <row r="368" ht="19.7" customHeight="1" spans="1:5">
      <c r="A368" s="16" t="s">
        <v>320</v>
      </c>
      <c r="B368" s="12">
        <v>300</v>
      </c>
      <c r="C368" s="12">
        <v>210</v>
      </c>
      <c r="D368" s="13">
        <f t="shared" si="7"/>
        <v>-0.3</v>
      </c>
      <c r="E368" s="15"/>
    </row>
    <row r="369" ht="19.7" customHeight="1" spans="1:5">
      <c r="A369" s="16" t="s">
        <v>321</v>
      </c>
      <c r="B369" s="12">
        <v>50</v>
      </c>
      <c r="C369" s="12">
        <v>30</v>
      </c>
      <c r="D369" s="13">
        <f t="shared" si="7"/>
        <v>-0.4</v>
      </c>
      <c r="E369" s="15"/>
    </row>
    <row r="370" ht="19.7" customHeight="1" spans="1:5">
      <c r="A370" s="16" t="s">
        <v>322</v>
      </c>
      <c r="B370" s="12">
        <v>650</v>
      </c>
      <c r="C370" s="12">
        <v>520</v>
      </c>
      <c r="D370" s="13">
        <f t="shared" si="7"/>
        <v>-0.2</v>
      </c>
      <c r="E370" s="15"/>
    </row>
    <row r="371" ht="19.7" customHeight="1" spans="1:5">
      <c r="A371" s="11" t="s">
        <v>323</v>
      </c>
      <c r="B371" s="12">
        <v>2800</v>
      </c>
      <c r="C371" s="12">
        <v>1950</v>
      </c>
      <c r="D371" s="13">
        <f t="shared" si="7"/>
        <v>-0.303571428571429</v>
      </c>
      <c r="E371" s="15"/>
    </row>
    <row r="372" ht="19.7" customHeight="1" spans="1:5">
      <c r="A372" s="16" t="s">
        <v>324</v>
      </c>
      <c r="B372" s="12">
        <v>2800</v>
      </c>
      <c r="C372" s="12">
        <v>1950</v>
      </c>
      <c r="D372" s="13">
        <f t="shared" si="7"/>
        <v>-0.303571428571429</v>
      </c>
      <c r="E372" s="15"/>
    </row>
    <row r="373" ht="19.7" customHeight="1" spans="1:5">
      <c r="A373" s="11" t="s">
        <v>325</v>
      </c>
      <c r="B373" s="12">
        <f>SUM(B374,B379)</f>
        <v>8800</v>
      </c>
      <c r="C373" s="12">
        <f>SUM(C374,C379)</f>
        <v>7610</v>
      </c>
      <c r="D373" s="13">
        <f t="shared" si="7"/>
        <v>-0.135227272727273</v>
      </c>
      <c r="E373" s="15"/>
    </row>
    <row r="374" ht="19.7" customHeight="1" spans="1:5">
      <c r="A374" s="11" t="s">
        <v>326</v>
      </c>
      <c r="B374" s="12">
        <v>1000</v>
      </c>
      <c r="C374" s="12">
        <f>SUM(C375:C378)</f>
        <v>980</v>
      </c>
      <c r="D374" s="13">
        <f t="shared" si="7"/>
        <v>-0.02</v>
      </c>
      <c r="E374" s="15"/>
    </row>
    <row r="375" ht="19.7" customHeight="1" spans="1:5">
      <c r="A375" s="16" t="s">
        <v>327</v>
      </c>
      <c r="B375" s="12">
        <v>100</v>
      </c>
      <c r="C375" s="12">
        <v>110</v>
      </c>
      <c r="D375" s="13">
        <f t="shared" si="7"/>
        <v>0.1</v>
      </c>
      <c r="E375" s="15"/>
    </row>
    <row r="376" ht="19.7" customHeight="1" spans="1:5">
      <c r="A376" s="16" t="s">
        <v>328</v>
      </c>
      <c r="B376" s="12">
        <v>150</v>
      </c>
      <c r="C376" s="12">
        <v>160</v>
      </c>
      <c r="D376" s="13">
        <f t="shared" si="7"/>
        <v>0.0666666666666667</v>
      </c>
      <c r="E376" s="15"/>
    </row>
    <row r="377" ht="19.7" customHeight="1" spans="1:5">
      <c r="A377" s="16" t="s">
        <v>329</v>
      </c>
      <c r="B377" s="12">
        <v>600</v>
      </c>
      <c r="C377" s="12">
        <v>610</v>
      </c>
      <c r="D377" s="13">
        <f t="shared" ref="D377:D398" si="8">(C377/B377-1)*100%</f>
        <v>0.0166666666666666</v>
      </c>
      <c r="E377" s="15"/>
    </row>
    <row r="378" ht="19.7" customHeight="1" spans="1:5">
      <c r="A378" s="16" t="s">
        <v>330</v>
      </c>
      <c r="B378" s="12">
        <v>150</v>
      </c>
      <c r="C378" s="12">
        <v>100</v>
      </c>
      <c r="D378" s="13">
        <f t="shared" si="8"/>
        <v>-0.333333333333333</v>
      </c>
      <c r="E378" s="15"/>
    </row>
    <row r="379" ht="19.7" customHeight="1" spans="1:5">
      <c r="A379" s="11" t="s">
        <v>331</v>
      </c>
      <c r="B379" s="12">
        <v>7800</v>
      </c>
      <c r="C379" s="12">
        <v>6630</v>
      </c>
      <c r="D379" s="13">
        <f t="shared" si="8"/>
        <v>-0.15</v>
      </c>
      <c r="E379" s="15"/>
    </row>
    <row r="380" ht="19.7" customHeight="1" spans="1:5">
      <c r="A380" s="16" t="s">
        <v>332</v>
      </c>
      <c r="B380" s="12">
        <v>7800</v>
      </c>
      <c r="C380" s="12">
        <v>6630</v>
      </c>
      <c r="D380" s="13">
        <f t="shared" si="8"/>
        <v>-0.15</v>
      </c>
      <c r="E380" s="15"/>
    </row>
    <row r="381" ht="19.7" customHeight="1" spans="1:5">
      <c r="A381" s="11" t="s">
        <v>333</v>
      </c>
      <c r="B381" s="12">
        <v>600</v>
      </c>
      <c r="C381" s="12">
        <v>15</v>
      </c>
      <c r="D381" s="13">
        <f t="shared" si="8"/>
        <v>-0.975</v>
      </c>
      <c r="E381" s="15"/>
    </row>
    <row r="382" ht="19.7" customHeight="1" spans="1:5">
      <c r="A382" s="11" t="s">
        <v>334</v>
      </c>
      <c r="B382" s="12">
        <v>600</v>
      </c>
      <c r="C382" s="12">
        <v>15</v>
      </c>
      <c r="D382" s="13">
        <f t="shared" si="8"/>
        <v>-0.975</v>
      </c>
      <c r="E382" s="15"/>
    </row>
    <row r="383" ht="19.7" customHeight="1" spans="1:5">
      <c r="A383" s="16" t="s">
        <v>17</v>
      </c>
      <c r="B383" s="12">
        <v>600</v>
      </c>
      <c r="C383" s="12">
        <v>15</v>
      </c>
      <c r="D383" s="13">
        <f t="shared" si="8"/>
        <v>-0.975</v>
      </c>
      <c r="E383" s="15"/>
    </row>
    <row r="384" ht="19.7" customHeight="1" spans="1:5">
      <c r="A384" s="11" t="s">
        <v>335</v>
      </c>
      <c r="B384" s="12">
        <v>2200</v>
      </c>
      <c r="C384" s="12">
        <f>SUM(C385,C387)</f>
        <v>2310</v>
      </c>
      <c r="D384" s="13">
        <f t="shared" si="8"/>
        <v>0.05</v>
      </c>
      <c r="E384" s="15"/>
    </row>
    <row r="385" ht="19.7" customHeight="1" spans="1:5">
      <c r="A385" s="11" t="s">
        <v>336</v>
      </c>
      <c r="B385" s="12">
        <v>300</v>
      </c>
      <c r="C385" s="12">
        <v>300</v>
      </c>
      <c r="D385" s="13">
        <f t="shared" si="8"/>
        <v>0</v>
      </c>
      <c r="E385" s="15"/>
    </row>
    <row r="386" ht="19.7" customHeight="1" spans="1:5">
      <c r="A386" s="16" t="s">
        <v>337</v>
      </c>
      <c r="B386" s="12">
        <v>300</v>
      </c>
      <c r="C386" s="12">
        <v>300</v>
      </c>
      <c r="D386" s="13">
        <f t="shared" si="8"/>
        <v>0</v>
      </c>
      <c r="E386" s="15"/>
    </row>
    <row r="387" ht="19.7" customHeight="1" spans="1:5">
      <c r="A387" s="11" t="s">
        <v>338</v>
      </c>
      <c r="B387" s="12">
        <v>1900</v>
      </c>
      <c r="C387" s="12">
        <v>2010</v>
      </c>
      <c r="D387" s="13">
        <f t="shared" si="8"/>
        <v>0.0578947368421052</v>
      </c>
      <c r="E387" s="15"/>
    </row>
    <row r="388" ht="19.7" customHeight="1" spans="1:5">
      <c r="A388" s="16" t="s">
        <v>339</v>
      </c>
      <c r="B388" s="12">
        <v>1900</v>
      </c>
      <c r="C388" s="12">
        <v>2010</v>
      </c>
      <c r="D388" s="13">
        <f t="shared" si="8"/>
        <v>0.0578947368421052</v>
      </c>
      <c r="E388" s="15"/>
    </row>
    <row r="389" ht="19.7" customHeight="1" spans="1:5">
      <c r="A389" s="11" t="s">
        <v>340</v>
      </c>
      <c r="B389" s="12">
        <v>16000</v>
      </c>
      <c r="C389" s="12">
        <v>12000</v>
      </c>
      <c r="D389" s="13">
        <f t="shared" si="8"/>
        <v>-0.25</v>
      </c>
      <c r="E389" s="15"/>
    </row>
    <row r="390" ht="19.7" customHeight="1" spans="1:5">
      <c r="A390" s="11" t="s">
        <v>341</v>
      </c>
      <c r="B390" s="12">
        <v>60</v>
      </c>
      <c r="C390" s="12"/>
      <c r="D390" s="13">
        <f t="shared" si="8"/>
        <v>-1</v>
      </c>
      <c r="E390" s="15"/>
    </row>
    <row r="391" ht="19.7" customHeight="1" spans="1:5">
      <c r="A391" s="11" t="s">
        <v>342</v>
      </c>
      <c r="B391" s="12">
        <v>60</v>
      </c>
      <c r="C391" s="12"/>
      <c r="D391" s="13">
        <f t="shared" si="8"/>
        <v>-1</v>
      </c>
      <c r="E391" s="15"/>
    </row>
    <row r="392" ht="19.7" customHeight="1" spans="1:5">
      <c r="A392" s="16" t="s">
        <v>343</v>
      </c>
      <c r="B392" s="12">
        <v>60</v>
      </c>
      <c r="C392" s="12"/>
      <c r="D392" s="13">
        <f t="shared" si="8"/>
        <v>-1</v>
      </c>
      <c r="E392" s="15"/>
    </row>
    <row r="393" ht="19.7" customHeight="1" spans="1:5">
      <c r="A393" s="11" t="s">
        <v>344</v>
      </c>
      <c r="B393" s="12">
        <v>7300</v>
      </c>
      <c r="C393" s="12">
        <v>7900</v>
      </c>
      <c r="D393" s="13">
        <f t="shared" si="8"/>
        <v>0.0821917808219179</v>
      </c>
      <c r="E393" s="15"/>
    </row>
    <row r="394" ht="19.7" customHeight="1" spans="1:5">
      <c r="A394" s="11" t="s">
        <v>345</v>
      </c>
      <c r="B394" s="12">
        <v>7300</v>
      </c>
      <c r="C394" s="12">
        <v>7900</v>
      </c>
      <c r="D394" s="13">
        <f t="shared" si="8"/>
        <v>0.0821917808219179</v>
      </c>
      <c r="E394" s="15"/>
    </row>
    <row r="395" ht="19.7" customHeight="1" spans="1:5">
      <c r="A395" s="16" t="s">
        <v>346</v>
      </c>
      <c r="B395" s="12">
        <v>7300</v>
      </c>
      <c r="C395" s="12">
        <v>7900</v>
      </c>
      <c r="D395" s="13">
        <f t="shared" si="8"/>
        <v>0.0821917808219179</v>
      </c>
      <c r="E395" s="15"/>
    </row>
    <row r="396" ht="19.7" customHeight="1" spans="1:5">
      <c r="A396" s="11" t="s">
        <v>347</v>
      </c>
      <c r="B396" s="12">
        <v>40</v>
      </c>
      <c r="C396" s="12">
        <v>36</v>
      </c>
      <c r="D396" s="13">
        <f t="shared" si="8"/>
        <v>-0.1</v>
      </c>
      <c r="E396" s="15"/>
    </row>
    <row r="397" ht="19.7" customHeight="1" spans="1:5">
      <c r="A397" s="11" t="s">
        <v>348</v>
      </c>
      <c r="B397" s="12">
        <v>40</v>
      </c>
      <c r="C397" s="12">
        <v>36</v>
      </c>
      <c r="D397" s="13">
        <f t="shared" si="8"/>
        <v>-0.1</v>
      </c>
      <c r="E397" s="15"/>
    </row>
    <row r="398" ht="19.7" customHeight="1" spans="1:5">
      <c r="A398" s="11" t="s">
        <v>349</v>
      </c>
      <c r="B398" s="20">
        <f>B5+B73+B78+B97+B119+B126+B148+B207+B251+B267+B281+B329+B343+B352+B360+B365+B373+B381+B384+B389+B390+B393+B396</f>
        <v>585800</v>
      </c>
      <c r="C398" s="20">
        <f>C5+C73+C78+C97+C119+C126+C148+C207+C251+C267+C281+C329+C343+C352+C360+C365+C373+C381+C384+C389+C390+C393+C396</f>
        <v>493690</v>
      </c>
      <c r="D398" s="21">
        <f t="shared" si="8"/>
        <v>-0.157237965175828</v>
      </c>
      <c r="E398" s="12"/>
    </row>
  </sheetData>
  <mergeCells count="7">
    <mergeCell ref="A1:E1"/>
    <mergeCell ref="D2:E2"/>
    <mergeCell ref="A3:A4"/>
    <mergeCell ref="B3:B4"/>
    <mergeCell ref="C3:C4"/>
    <mergeCell ref="D3:D4"/>
    <mergeCell ref="E3:E4"/>
  </mergeCells>
  <printOptions horizontalCentered="1"/>
  <pageMargins left="0.629861111111111" right="0.629861111111111" top="0.432638888888889" bottom="0.786805555555556" header="0.511805555555556" footer="0.511805555555556"/>
  <pageSetup paperSize="9" scale="82" fitToHeight="0" orientation="portrait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8.2023年县本级一般公共预算支出预算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2023-03-01T01:33:16Z</dcterms:created>
  <dcterms:modified xsi:type="dcterms:W3CDTF">2023-03-01T01:33:31Z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C3674C6F16554C8EB4203372812AAC09</vt:lpwstr>
  </property>
  <property fmtid="{D5CDD505-2E9C-101B-9397-08002B2CF9AE}" pid="3" name="KSOProductBuildVer">
    <vt:lpwstr>2052-11.1.0.13703</vt:lpwstr>
  </property>
</Properties>
</file>