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2024年提前下达转移支付资金" sheetId="17" r:id="rId1"/>
  </sheets>
  <definedNames>
    <definedName name="_xlnm._FilterDatabase" localSheetId="0" hidden="1">'2024年提前下达转移支付资金'!$A$1:$K$158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I106" authorId="0">
      <text>
        <r>
          <rPr>
            <b/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1.4城岗317220.06元，龙口60万，梅窖20万、15万，均村100万，江背3万，鼎龙3.9万，古龙岗5万，1.5应急管理局25万</t>
        </r>
      </text>
    </comment>
    <comment ref="I1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留省集中采购</t>
        </r>
      </text>
    </comment>
  </commentList>
</comments>
</file>

<file path=xl/sharedStrings.xml><?xml version="1.0" encoding="utf-8"?>
<sst xmlns="http://schemas.openxmlformats.org/spreadsheetml/2006/main" count="483" uniqueCount="289">
  <si>
    <t>二 0 二 四 年 上 级 追 加 指 标 情 况 表</t>
  </si>
  <si>
    <t xml:space="preserve">                                           2023一12一28</t>
  </si>
  <si>
    <t xml:space="preserve">                         </t>
  </si>
  <si>
    <t>单位：元</t>
  </si>
  <si>
    <t>支出功能</t>
  </si>
  <si>
    <t>科目名称</t>
  </si>
  <si>
    <t>摘                 要</t>
  </si>
  <si>
    <t>编号</t>
  </si>
  <si>
    <t>日期</t>
  </si>
  <si>
    <t>中央、省或市</t>
  </si>
  <si>
    <t>文号</t>
  </si>
  <si>
    <t>金额</t>
  </si>
  <si>
    <t>拨付金额</t>
  </si>
  <si>
    <t>余额</t>
  </si>
  <si>
    <t>一般公共服务支出</t>
  </si>
  <si>
    <t>审计事务</t>
  </si>
  <si>
    <t>关于提前下达2024年中央对地方审计机关专项补助经费</t>
  </si>
  <si>
    <t>2023.12.21</t>
  </si>
  <si>
    <t>市级</t>
  </si>
  <si>
    <t>赣市财行字[2023]56号</t>
  </si>
  <si>
    <t>纪检监察事务</t>
  </si>
  <si>
    <t>关于提前下达2024年省级纪检监察转移支付资金</t>
  </si>
  <si>
    <t>2023.12.11</t>
  </si>
  <si>
    <t>赣市财行字[2023]53号</t>
  </si>
  <si>
    <t>民族事务</t>
  </si>
  <si>
    <t>关于提前下达2024年省级民族宗教专项资金</t>
  </si>
  <si>
    <t>2023.12.29</t>
  </si>
  <si>
    <t>赣市财行字[2023]66号</t>
  </si>
  <si>
    <t>群众团体事务</t>
  </si>
  <si>
    <t>关于提前下达2024年省级妇女儿儿童发展专项资金</t>
  </si>
  <si>
    <t>2023.12.25</t>
  </si>
  <si>
    <t>赣市财行字[2023]51号</t>
  </si>
  <si>
    <t>其他共产党事务支出</t>
  </si>
  <si>
    <t>关于提前下达2024年中央、省级解决特殊疑难信访问题资金</t>
  </si>
  <si>
    <t>赣市财行字[2023]61号</t>
  </si>
  <si>
    <t>市场监督管理事务</t>
  </si>
  <si>
    <t>关于提前下达2024年省级食品药品监管专项资金</t>
  </si>
  <si>
    <t>2023.12.16</t>
  </si>
  <si>
    <t>赣市财行字[2023]54号</t>
  </si>
  <si>
    <t>国防支出</t>
  </si>
  <si>
    <t>公共安全支出</t>
  </si>
  <si>
    <t>教育支出</t>
  </si>
  <si>
    <t>普通教育</t>
  </si>
  <si>
    <t>关于提前下达2024年省级基础教育专项资金（加快发展学前教育943万，消除“大班额”760万）</t>
  </si>
  <si>
    <t>市局</t>
  </si>
  <si>
    <t>赣市财教字[2023]125号</t>
  </si>
  <si>
    <t>关于提前下达2024年赣州市义务教育家庭经济困难寄宿生生活补助、高考入学政府资助市级配套资金</t>
  </si>
  <si>
    <t>2024.1.4</t>
  </si>
  <si>
    <t>赣市财教字[2023]137号</t>
  </si>
  <si>
    <t>科学技术支出</t>
  </si>
  <si>
    <t>文化旅游体育与传媒支出</t>
  </si>
  <si>
    <t>社会保障和就业支出</t>
  </si>
  <si>
    <t>财政对企业职工基本养老保险基金的补助</t>
  </si>
  <si>
    <t>关于提前下达2024年基本养老保险中央财政补助资金 （资金全部拨入省本级社保基金财政专户）</t>
  </si>
  <si>
    <t>2023.12.18</t>
  </si>
  <si>
    <t>省级</t>
  </si>
  <si>
    <t>赣财社指[2023]81号</t>
  </si>
  <si>
    <t>卫生健康支出</t>
  </si>
  <si>
    <t>节能环保支出</t>
  </si>
  <si>
    <t>城乡社区支出</t>
  </si>
  <si>
    <t>关于提前下达2024年省城市建设专项资金（建制镇垃圾、污水处理 古龙岗镇、良村镇各50万）</t>
  </si>
  <si>
    <t>2023.12.28</t>
  </si>
  <si>
    <t>赣市财基字[2023]16号</t>
  </si>
  <si>
    <t>农林水支出</t>
  </si>
  <si>
    <t>耕地建设与利用</t>
  </si>
  <si>
    <t>关于提前下达2024年省级统筹整合用于高标准农田建设资金（省级农业产业发展专项）</t>
  </si>
  <si>
    <t>2023.10.31</t>
  </si>
  <si>
    <t>赣财农指[2023]31号</t>
  </si>
  <si>
    <t>关于提前下达2024年省级统筹整合用于高标准农田建设资金（省级水利专项）</t>
  </si>
  <si>
    <t>林业</t>
  </si>
  <si>
    <t>关于提前下达2024年省级林业补助专项资金</t>
  </si>
  <si>
    <t>2023.12.27</t>
  </si>
  <si>
    <t>赣市财资环字[2023]55号</t>
  </si>
  <si>
    <t>农业保险保费补贴</t>
  </si>
  <si>
    <t>关于提前下达2024年省级农业保险保费补贴预算指标</t>
  </si>
  <si>
    <t>2023.12.1</t>
  </si>
  <si>
    <t>赣市财金字[2023]24号</t>
  </si>
  <si>
    <t>创业担保贷款贴息及奖补</t>
  </si>
  <si>
    <t>关于提前下达2024年省级普惠金融发展专项资金</t>
  </si>
  <si>
    <t>2023.11.17</t>
  </si>
  <si>
    <t>赣市财金字[2023]21号</t>
  </si>
  <si>
    <t>关于提前下达2024年中央普惠金融发展专项资金</t>
  </si>
  <si>
    <t>赣市财金字[2023]33号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</si>
  <si>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</si>
  <si>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</si>
  <si>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</si>
  <si>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</si>
  <si>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</si>
  <si>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粮油物质储备支出</t>
  </si>
  <si>
    <t>国有资本经营预算支出</t>
  </si>
  <si>
    <t>国有企业退休人员社会化管理补助支出</t>
  </si>
  <si>
    <t>关于提前下达2024年国有企业退休人员社会化管理补助资金</t>
  </si>
  <si>
    <t>2023.12.7</t>
  </si>
  <si>
    <t>赣市财资字[2023]24号</t>
  </si>
  <si>
    <t>灾害防治及应急管理支出</t>
  </si>
  <si>
    <t>地质灾害防治</t>
  </si>
  <si>
    <t>关于提前下达2024年自然灾害防治体系建设补助资金(鼎龙乡鼎龙村花龙组滑坡治理工程)</t>
  </si>
  <si>
    <t>赣市财资环字[2023]46号</t>
  </si>
  <si>
    <t>其他支出</t>
  </si>
  <si>
    <t>一般公共预算支出小计</t>
  </si>
  <si>
    <t>结算补助</t>
  </si>
  <si>
    <r>
      <t>所得税基数返还</t>
    </r>
    <r>
      <rPr>
        <b/>
        <sz val="11"/>
        <color indexed="57"/>
        <rFont val="宋体"/>
        <charset val="134"/>
      </rPr>
      <t>（固定补助）</t>
    </r>
  </si>
  <si>
    <t>赣财预[2003]111号</t>
  </si>
  <si>
    <t>成品油价格和税费改革公路养路费等“六费”基数</t>
  </si>
  <si>
    <t>2009.5.11</t>
  </si>
  <si>
    <t>赣财预[2009]76号</t>
  </si>
  <si>
    <t>2010.1.7</t>
  </si>
  <si>
    <t>赣财预[2009]412号</t>
  </si>
  <si>
    <t>增值税税收返还收入（中央和省）</t>
  </si>
  <si>
    <t>中央和省</t>
  </si>
  <si>
    <t>消费税税收返还收入（中央和省）</t>
  </si>
  <si>
    <t>增值税“五五分享”税收返还收入</t>
  </si>
  <si>
    <t>核定中央与地方增值税“五五分享”税收返还(上解)基数</t>
  </si>
  <si>
    <t>2017.12.18</t>
  </si>
  <si>
    <t>赣财地指[2017]46号</t>
  </si>
  <si>
    <t>其他税收返还收入</t>
  </si>
  <si>
    <t>核定省与市县税收收入划分税收返还(上解）基数</t>
  </si>
  <si>
    <t>核定省与市县收入划分改革税收返还基数</t>
  </si>
  <si>
    <t>2021年</t>
  </si>
  <si>
    <t>赣财预指[2021]3号</t>
  </si>
  <si>
    <t>固定数额补助支出</t>
  </si>
  <si>
    <t>2021年及以前列入固定数额补助</t>
  </si>
  <si>
    <t>均衡性转移支付收入</t>
  </si>
  <si>
    <r>
      <t xml:space="preserve">关于提前下达2021年度村（社区）党员活动省财政补助资金预算指标 </t>
    </r>
    <r>
      <rPr>
        <sz val="11"/>
        <color indexed="10"/>
        <rFont val="宋体"/>
        <charset val="134"/>
      </rPr>
      <t>2022年起列固定补助</t>
    </r>
    <r>
      <rPr>
        <sz val="11"/>
        <rFont val="宋体"/>
        <charset val="134"/>
      </rPr>
      <t xml:space="preserve"> 功能科目2130705 支出经济科目51301</t>
    </r>
  </si>
  <si>
    <t>2020.12.29</t>
  </si>
  <si>
    <t>赣市财行字[2020]81号</t>
  </si>
  <si>
    <r>
      <t xml:space="preserve">关于提前下达2021年度村（社区）党员活动省财政补助资金预算指标  </t>
    </r>
    <r>
      <rPr>
        <sz val="11"/>
        <color indexed="10"/>
        <rFont val="宋体"/>
        <charset val="134"/>
      </rPr>
      <t>2022年起列固定补助</t>
    </r>
    <r>
      <rPr>
        <sz val="11"/>
        <rFont val="宋体"/>
        <charset val="134"/>
      </rPr>
      <t xml:space="preserve"> 功能科目2130705 支出经济科目51301</t>
    </r>
  </si>
  <si>
    <t>2020.12.9</t>
  </si>
  <si>
    <t>赣财行指[2020]44号</t>
  </si>
  <si>
    <t>社会保障和就业共同财政事权转移支付收入</t>
  </si>
  <si>
    <t>关于下达关破改企业老工伤人员补助、返城未安置就业知青、手联社和城镇大集体企业退休人员养老保障补助等省级补助资金 2022年起列入固定补助基数</t>
  </si>
  <si>
    <t>2021.12.13</t>
  </si>
  <si>
    <t>赣市财社字[2021]96号</t>
  </si>
  <si>
    <t>专项上解支出</t>
  </si>
  <si>
    <t>上划县级医疗保障机构经费基数 从2021年起列固定上解</t>
  </si>
  <si>
    <t>2021.4.21</t>
  </si>
  <si>
    <t>赣市财社字[2021]20号</t>
  </si>
  <si>
    <t>筹集农业巨灾保险试点资金(2021-2023年列固定上解)</t>
  </si>
  <si>
    <t>2021.8.19</t>
  </si>
  <si>
    <t>赣市财农字[2021]65号</t>
  </si>
  <si>
    <t>上划国防领域相关支出预算从2021年起列固定上解</t>
  </si>
  <si>
    <t>2021.12.25</t>
  </si>
  <si>
    <t>赣市财预字[2021]43号</t>
  </si>
  <si>
    <t>专项上解收入</t>
  </si>
  <si>
    <t>核定县级法院检察院财物市级统管经费基数</t>
  </si>
  <si>
    <t>2021.8.31</t>
  </si>
  <si>
    <t>赣市财行字[2021]35号</t>
  </si>
  <si>
    <t>教育共同财政事权转移支付收入</t>
  </si>
  <si>
    <t>关于下达学生资助补助经费 功能科目20503 经济分类科目51301 此项经费2023年起列入固定数额补助，以后年度不再发文</t>
  </si>
  <si>
    <t>2023.7.6</t>
  </si>
  <si>
    <t>赣市财教字[2023]55号</t>
  </si>
  <si>
    <r>
      <t>关于下达2022年省级华侨事务资金</t>
    </r>
    <r>
      <rPr>
        <b/>
        <sz val="11"/>
        <rFont val="宋体"/>
        <charset val="134"/>
      </rPr>
      <t>（2023年依照此额度执行，市财政不再另行下达指标文件）</t>
    </r>
    <r>
      <rPr>
        <sz val="11"/>
        <rFont val="宋体"/>
        <charset val="134"/>
      </rPr>
      <t xml:space="preserve"> 经济分类科目51301</t>
    </r>
  </si>
  <si>
    <t>2022.9.13</t>
  </si>
  <si>
    <t>赣市财行字[2022]27号</t>
  </si>
  <si>
    <t xml:space="preserve">关于提前下达2024年城乡义务教育补助经费省级资金预算（生均公用经费省级资金1145万，家庭经济困难学生生活补助省级资金595万） 功能科目20502 </t>
  </si>
  <si>
    <t>2023.10.26</t>
  </si>
  <si>
    <t>赣财教指[2023]44号</t>
  </si>
  <si>
    <t>县级基本财力保障机制奖补资金收入</t>
  </si>
  <si>
    <t>关于提前下达2024年省级县级基本财力保障机制奖补资金</t>
  </si>
  <si>
    <t>2023.10.8</t>
  </si>
  <si>
    <t>赣财预指[2023]51号</t>
  </si>
  <si>
    <t>关于提前下达2024年县市均衡性转移支付资金</t>
  </si>
  <si>
    <t>赣财预指[2023]52号</t>
  </si>
  <si>
    <t>生态功能区转移支付收入</t>
  </si>
  <si>
    <t>关于提前下达2024年流域生态补偿资金</t>
  </si>
  <si>
    <t>2023.11.1</t>
  </si>
  <si>
    <t>赣财预指[2023]63号</t>
  </si>
  <si>
    <t>巩固脱贫攻坚成果衔接乡村振兴转移支付收入</t>
  </si>
  <si>
    <t>关于提前下达2024年省级财政衔接推进乡村振兴补助资金 功能科目21305 经济分类科目51301</t>
  </si>
  <si>
    <t>2023.11.10</t>
  </si>
  <si>
    <t>赣财乡振指[2023]10号</t>
  </si>
  <si>
    <t>关于提前下达2024年社会保障省级补助资金（第二批）残疾人事业发展 功能科目20811 经济分类科目51301</t>
  </si>
  <si>
    <t>2023.11.14</t>
  </si>
  <si>
    <t>赣财社指[2023]70号</t>
  </si>
  <si>
    <t>医疗卫生共同事权转移支付收入</t>
  </si>
  <si>
    <t>关于提前下达2024年社会保障省级补助资金（第二批）优抚对象医疗 功能科目210 经济分类科目51301</t>
  </si>
  <si>
    <t>关于提前下达2024年社会保障省级补助资金（第二批）优抚对象补助 功能科目20808 经济分类科目51301</t>
  </si>
  <si>
    <t>关于提前下达2024年社会保障省级补助资金（第二批）基本公卫 功能科目21004 经济分类科目51301</t>
  </si>
  <si>
    <t>关于提前下达2024年社会保障省级补助资金（第二批）人口发展和生育保障补助 功能科目21007 经济分类科目51301</t>
  </si>
  <si>
    <t>关于提前下达2024年社会保障省级补助资金（第二批）乡医及人才补助 功能科目21002 21003 经济分类科目51301</t>
  </si>
  <si>
    <t>关于提前下达2024年社会保障省级补助资金（第二批）基本药物制度 功能科目21003 经济分类科目51301</t>
  </si>
  <si>
    <t>关于提前下达2024年社会保障省级补助资金（第二批）中医专项 功能科目21006 经济分类科目51301</t>
  </si>
  <si>
    <t>住房保障共同财政事权转移支付收入</t>
  </si>
  <si>
    <t>关于提前下达2024年部分保障性安居工程省级补助资金 （租赁住房150万，老旧小区改造70万） 功能科目2210108 2210110 经济分类科目51301</t>
  </si>
  <si>
    <t>2023.11.13</t>
  </si>
  <si>
    <t>赣市财综字[2023]13号</t>
  </si>
  <si>
    <t>关于提前下达2024年中央财政衔接推进乡村振兴补助资金功能科目21305 经济分类科目51301</t>
  </si>
  <si>
    <t>2023.12.4</t>
  </si>
  <si>
    <t>赣财乡振指[2023]14号</t>
  </si>
  <si>
    <t>革命老区转移支付收入</t>
  </si>
  <si>
    <t>关于提前下达2024年革命老区转移资金</t>
  </si>
  <si>
    <t>2023.11.27</t>
  </si>
  <si>
    <t>赣财预指[2023]72号</t>
  </si>
  <si>
    <t>重点生态功能区转移支付收入</t>
  </si>
  <si>
    <t>关于提前下达2024年重点生态功能区转移支付资金</t>
  </si>
  <si>
    <t>赣财预指[2023]71号</t>
  </si>
  <si>
    <t>关于提前下达2024年城乡民居基本养老保险中央财政补助资金 功能科目2082602 经济分类科目51002</t>
  </si>
  <si>
    <t>2023.12.2</t>
  </si>
  <si>
    <t>赣财社指[2023]77号</t>
  </si>
  <si>
    <t>关于提前下达2024年省级教育共同事权转移支付资金（基础教育部分）义务教育“双减”60.62万，普通高中生均公用经费奖补838.05万，改善普通高中办学条件566.54万，特殊教育学校补助资金14.84万，艰苦边远地区农村中小学教师特殊津贴688.3万，连片特困地区乡村教师生活补助资金1293.76万，贫困家庭学生高考入学政府资助金369.58万，学前教育生均公用经费奖补资金537.16万 功能科目20502 20507 经济分类科目51301</t>
  </si>
  <si>
    <t>2023.11.16</t>
  </si>
  <si>
    <t>赣市财教字[2023]105号</t>
  </si>
  <si>
    <t>农林水共同财政事权转移支付收入</t>
  </si>
  <si>
    <t>关于提前下达2024年中央农业保险保费补贴预算指标 功能科目2130803 经济分类科目51301</t>
  </si>
  <si>
    <t>赣市财金字[2023]27号</t>
  </si>
  <si>
    <t>其他一般性转移支付收入</t>
  </si>
  <si>
    <t>关于提前下达2024年生猪调出大县奖励资金 功能科目2160299 经济分类科目51301   中央直达资金</t>
  </si>
  <si>
    <t>2023.12.13</t>
  </si>
  <si>
    <t>赣市财建字[2023]113号</t>
  </si>
  <si>
    <t>交通运输共同财政事权转移支付收入</t>
  </si>
  <si>
    <t>关于提前下达2024年车辆购置税收入补助地方资金 功能科目21401 经济分类科目51301</t>
  </si>
  <si>
    <t>2023.12.14</t>
  </si>
  <si>
    <t>赣市财建字[2023]115号</t>
  </si>
  <si>
    <t>结算补助收入</t>
  </si>
  <si>
    <t>关于提前下达2024年国家生态文明试验区补助资金 功能科目211</t>
  </si>
  <si>
    <t>2023.12.8</t>
  </si>
  <si>
    <t>赣财资环指[2023]45号</t>
  </si>
  <si>
    <t>关于提前下达2024年省级生态公益林补助资金 功能科目21302 经济分类科目51301</t>
  </si>
  <si>
    <t>赣市财资环字[2023]45号</t>
  </si>
  <si>
    <t>关于提前下达2024年农产品成本调查经费 功能科目2010408</t>
  </si>
  <si>
    <t>赣市财建字[2023]119号</t>
  </si>
  <si>
    <t>关于提前下达2024年中央财政医疗救助补助资金 功能科目2101301 经济分类科目51301</t>
  </si>
  <si>
    <t>2023.12.15</t>
  </si>
  <si>
    <t>赣财社指[2023]85号</t>
  </si>
  <si>
    <t>关于提前下达2024年中央就业补助资金 功能科目20807</t>
  </si>
  <si>
    <t>2023.12.19</t>
  </si>
  <si>
    <t>赣财社指[2023]84号</t>
  </si>
  <si>
    <t>关于提前下达2024年中央县级基本财力保障机制奖补资金</t>
  </si>
  <si>
    <t>赣财预指[2023]78号</t>
  </si>
  <si>
    <t>关于提前下达2024年城乡义务教育补助经费中央资金（公用经费补助10521万元，家庭经济困难学生生活补助924万，农村校舍安全保障长效机制补助1619万，中央综合奖补137万，特岗教师工资性补助1566万，学生营养膳食补助5459万） 功能科目20502</t>
  </si>
  <si>
    <t>赣财教指[2023]60号</t>
  </si>
  <si>
    <t>关于提前下达2024年学生资助补助资金中央预算（中职院校学生资助1172.04万，高中学生资助787万） 功能科目205</t>
  </si>
  <si>
    <t>赣财教指[2023]59号</t>
  </si>
  <si>
    <t xml:space="preserve">关于提前下达2024年部分中央财政城镇保障性安居工程补助资金 功能科目2210108 2210110 </t>
  </si>
  <si>
    <t>2023.12.26</t>
  </si>
  <si>
    <t>赣市财综字[2023]19号</t>
  </si>
  <si>
    <t>公共安全共同财政事权转移支付收入</t>
  </si>
  <si>
    <t xml:space="preserve">关于提前下达2024年政法转移支付资金 （公安1216.47万，司法299.1万，政法委49.81万）服装保险枪支弹药经费80.06万 </t>
  </si>
  <si>
    <t>赣市财行字[2023]64号</t>
  </si>
  <si>
    <r>
      <t>关于提前下达2024年</t>
    </r>
    <r>
      <rPr>
        <b/>
        <sz val="11"/>
        <rFont val="宋体"/>
        <charset val="134"/>
      </rPr>
      <t>中央</t>
    </r>
    <r>
      <rPr>
        <sz val="11"/>
        <rFont val="宋体"/>
        <charset val="134"/>
      </rPr>
      <t>和省级民兵补助经费 功能科目2030607</t>
    </r>
  </si>
  <si>
    <t>赣市财行字[2023]65号</t>
  </si>
  <si>
    <t>国防共同财政事权转移支付收入</t>
  </si>
  <si>
    <r>
      <t>关于提前下达2024年中央和</t>
    </r>
    <r>
      <rPr>
        <b/>
        <sz val="11"/>
        <rFont val="宋体"/>
        <charset val="134"/>
      </rPr>
      <t>省级</t>
    </r>
    <r>
      <rPr>
        <sz val="11"/>
        <rFont val="宋体"/>
        <charset val="134"/>
      </rPr>
      <t>民兵补助经费 功能科目2030607</t>
    </r>
  </si>
  <si>
    <t>节能环保共同财政事权转移支付收入</t>
  </si>
  <si>
    <t>关于提前下达2024年林业草原生态保护恢复资金 功能科目211</t>
  </si>
  <si>
    <t>赣财资环指[2023]55号</t>
  </si>
  <si>
    <t>关于提前下达2024年高校毕业生“三支一扶”计划中央财政补助资金 功能科目2080199 经济分类科目50999</t>
  </si>
  <si>
    <t>2023.12.20</t>
  </si>
  <si>
    <t>赣财社指[2023]91号</t>
  </si>
  <si>
    <t xml:space="preserve">关于提前下达2024年中央财政困难群众救助补助资金 功能科目208 </t>
  </si>
  <si>
    <t>赣财社指[2023]99号</t>
  </si>
  <si>
    <t xml:space="preserve">关于提前下达2024年义务教育薄弱环节改善与能力提升中央补助资金 功能科目20502 </t>
  </si>
  <si>
    <t>赣市财教字[2023]124号</t>
  </si>
  <si>
    <t>关于提前下达2024年特殊教育补助资金 功能科目20507</t>
  </si>
  <si>
    <t>赣市财教字[2023]123号</t>
  </si>
  <si>
    <t>关于提前下达2024年“三区”人才计划教师专项工作补助经费 功能科目20502  省级</t>
  </si>
  <si>
    <t>赣市财教字[2023]122号</t>
  </si>
  <si>
    <t>关于提前下达2024年“三区”人才计划教师专项工作补助经费 功能科目20502  中央</t>
  </si>
  <si>
    <t>关于提前下达2024年改善普通高中学校办学条件中央补助资金 功能科目2050204</t>
  </si>
  <si>
    <t>赣市财教字[2023]121号</t>
  </si>
  <si>
    <t>科学技术共同财政事权转移支付收入</t>
  </si>
  <si>
    <t>关于提前下达2024年省级科技专项资金（科技计划） 功能科目2060499</t>
  </si>
  <si>
    <t>2023.12.22</t>
  </si>
  <si>
    <t>赣市财教字[2023]110号</t>
  </si>
  <si>
    <t>关于提前下达2024年现代职业教育质量提升计划资金 功能科目20503</t>
  </si>
  <si>
    <t>赣市财教字[2023]129号</t>
  </si>
  <si>
    <t>关于提前下达2024年支持学前教育发展中央补助资金 功能科目2050201</t>
  </si>
  <si>
    <t>赣市财教字[2023]127号</t>
  </si>
  <si>
    <t>关提前下达2024年社会保障省级补助资金（第一批） 高校毕业生“三支一扶”生活补贴24.8万，部分企业军队退役等人员解困和生活补助资金250.62万，困难残疾人生活补贴和重度残疾人护理补贴1359.45万，城镇困难群众脱贫解困333万，提高二十世纪六十年代精简退职老弱残职工救济补助标准95万，农村离任老村支书、村主任生活补贴补助经费136万，居委会及三院人员工作补贴8.53万，三院人员生活补贴32万，义务兵家庭优待金105万，退役士兵一次性经济补助74.5万，安置培训12.1万，为老年人办理人身意外保险28万，养老服务体系建设省级补助资金150万，养老服务补贴201.93万，烈士纪念设施50万）</t>
  </si>
  <si>
    <t>赣市财社字[2023]96号</t>
  </si>
  <si>
    <t xml:space="preserve">关提前下达2024年社会保障省级补助资金（第一批） 城乡居民基本养老保险补助 功能科目2082602 </t>
  </si>
  <si>
    <t xml:space="preserve">关提前下达2024年社会保障省级补助资金（第一批） 城乡医疗救助  功能科目2101301 </t>
  </si>
  <si>
    <t>关提前下达2024年社会保障省级补助资金（第一批）困难群众救助补助 功能科目208</t>
  </si>
  <si>
    <t>关于提前下达2024年医疗服务与保障能力提升（中医药事业传承与发展）中央补助资金 功能科目21017</t>
  </si>
  <si>
    <t>赣财社指[2023]98号</t>
  </si>
  <si>
    <t>关于提前下达2024年基本药物制度中央补助资金 功能科目21003</t>
  </si>
  <si>
    <t>赣财社指[2023]103号</t>
  </si>
  <si>
    <t>关于提前下达2024年中央计划生育转移支付资金 功能科目21007</t>
  </si>
  <si>
    <t>2024.1.2</t>
  </si>
  <si>
    <t>赣财社指[2024]2号</t>
  </si>
  <si>
    <t>关于提前下达2024年医疗服务与保障能力提升(公立医院综合改革)中央补助资金 功能科目21002</t>
  </si>
  <si>
    <t>赣财社指[2024]3号</t>
  </si>
  <si>
    <t>关于提前下达2024年医疗服务与保障能力提升(医疗卫生机构能力建设)中央补助资金 功能科目2100499</t>
  </si>
  <si>
    <t>赣财社指[2024]4号</t>
  </si>
  <si>
    <t>关于提前下达2024年医疗服务与保障能力提升(卫生健康人才培养)中央补助资金 功能科目2100499</t>
  </si>
  <si>
    <t>赣财社指[2024]5号</t>
  </si>
  <si>
    <t>结算补助小计</t>
  </si>
  <si>
    <t>合     计</t>
  </si>
  <si>
    <t>财指3号赣市财债字[2024]1号关于下达2024年第一批地方政府债券还本付息计划(1.16)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</si>
</sst>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yyyy&quot;年&quot;m&quot;月&quot;d&quot;日&quot;;@"/>
    <numFmt numFmtId="178" formatCode="0.00_ "/>
    <numFmt numFmtId="179" formatCode="_ * #,##0.0_ ;_ * \-#,##0.0_ ;_ * &quot;-&quot;??.0_ ;_ @_ "/>
  </numFmts>
  <fonts count="41">
    <font>
      <sz val="12"/>
      <name val="宋体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黑体"/>
      <family val="3"/>
      <charset val="134"/>
    </font>
    <font>
      <sz val="11"/>
      <color rgb="FF00B050"/>
      <name val="宋体"/>
      <charset val="134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b/>
      <i/>
      <sz val="12"/>
      <name val="宋体"/>
      <charset val="134"/>
    </font>
    <font>
      <b/>
      <i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57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30" fillId="10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2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wrapText="1"/>
    </xf>
    <xf numFmtId="0" fontId="0" fillId="2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left"/>
    </xf>
    <xf numFmtId="176" fontId="0" fillId="0" borderId="0" xfId="1" applyNumberFormat="1" applyFont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176" fontId="3" fillId="0" borderId="3" xfId="1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176" fontId="3" fillId="0" borderId="3" xfId="1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176" fontId="9" fillId="0" borderId="3" xfId="1" applyNumberFormat="1" applyFont="1" applyBorder="1" applyAlignment="1">
      <alignment horizontal="center"/>
    </xf>
    <xf numFmtId="0" fontId="9" fillId="0" borderId="4" xfId="0" applyFont="1" applyFill="1" applyBorder="1" applyAlignment="1">
      <alignment horizontal="left" wrapText="1"/>
    </xf>
    <xf numFmtId="0" fontId="1" fillId="3" borderId="4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176" fontId="0" fillId="0" borderId="1" xfId="1" applyNumberFormat="1" applyFont="1" applyBorder="1" applyAlignment="1">
      <alignment horizontal="center"/>
    </xf>
    <xf numFmtId="0" fontId="1" fillId="3" borderId="4" xfId="0" applyFont="1" applyFill="1" applyBorder="1" applyAlignment="1">
      <alignment horizontal="left" wrapText="1"/>
    </xf>
    <xf numFmtId="0" fontId="0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wrapText="1"/>
    </xf>
    <xf numFmtId="176" fontId="4" fillId="0" borderId="1" xfId="1" applyNumberFormat="1" applyFont="1" applyBorder="1" applyAlignment="1">
      <alignment horizontal="center"/>
    </xf>
    <xf numFmtId="0" fontId="10" fillId="0" borderId="4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left" wrapText="1"/>
    </xf>
    <xf numFmtId="0" fontId="0" fillId="2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5" xfId="0" applyFont="1" applyFill="1" applyBorder="1" applyAlignment="1">
      <alignment horizontal="left" wrapText="1"/>
    </xf>
    <xf numFmtId="0" fontId="0" fillId="2" borderId="4" xfId="0" applyFont="1" applyFill="1" applyBorder="1" applyAlignment="1">
      <alignment horizontal="center"/>
    </xf>
    <xf numFmtId="49" fontId="0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176" fontId="4" fillId="0" borderId="4" xfId="1" applyNumberFormat="1" applyFont="1" applyBorder="1" applyAlignment="1">
      <alignment horizontal="center"/>
    </xf>
    <xf numFmtId="0" fontId="1" fillId="0" borderId="5" xfId="0" applyFont="1" applyFill="1" applyBorder="1" applyAlignment="1">
      <alignment horizontal="left" wrapText="1"/>
    </xf>
    <xf numFmtId="0" fontId="1" fillId="3" borderId="4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176" fontId="1" fillId="0" borderId="4" xfId="1" applyNumberFormat="1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49" fontId="8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4" xfId="0" applyNumberFormat="1" applyFont="1" applyFill="1" applyBorder="1" applyAlignment="1">
      <alignment horizontal="justify" wrapText="1"/>
    </xf>
    <xf numFmtId="0" fontId="1" fillId="0" borderId="4" xfId="0" applyFont="1" applyFill="1" applyBorder="1" applyAlignment="1">
      <alignment horizontal="center"/>
    </xf>
    <xf numFmtId="177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176" fontId="1" fillId="0" borderId="4" xfId="1" applyNumberFormat="1" applyFont="1" applyBorder="1"/>
    <xf numFmtId="0" fontId="0" fillId="0" borderId="4" xfId="0" applyFont="1" applyFill="1" applyBorder="1" applyAlignment="1">
      <alignment horizontal="left" wrapText="1"/>
    </xf>
    <xf numFmtId="177" fontId="8" fillId="0" borderId="4" xfId="0" applyNumberFormat="1" applyFont="1" applyFill="1" applyBorder="1" applyAlignment="1">
      <alignment horizontal="center" wrapText="1"/>
    </xf>
    <xf numFmtId="176" fontId="11" fillId="0" borderId="4" xfId="1" applyNumberFormat="1" applyFont="1" applyBorder="1"/>
    <xf numFmtId="0" fontId="1" fillId="0" borderId="4" xfId="0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center"/>
    </xf>
    <xf numFmtId="49" fontId="8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176" fontId="1" fillId="0" borderId="4" xfId="1" applyNumberFormat="1" applyFont="1" applyBorder="1" applyAlignment="1">
      <alignment horizontal="left"/>
    </xf>
    <xf numFmtId="176" fontId="11" fillId="0" borderId="4" xfId="1" applyNumberFormat="1" applyFont="1" applyBorder="1" applyAlignment="1">
      <alignment horizontal="left"/>
    </xf>
    <xf numFmtId="0" fontId="11" fillId="0" borderId="4" xfId="0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176" fontId="1" fillId="0" borderId="4" xfId="1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 wrapText="1"/>
    </xf>
    <xf numFmtId="49" fontId="8" fillId="0" borderId="4" xfId="0" applyNumberFormat="1" applyFont="1" applyFill="1" applyBorder="1" applyAlignment="1">
      <alignment horizontal="center"/>
    </xf>
    <xf numFmtId="176" fontId="11" fillId="0" borderId="4" xfId="1" applyNumberFormat="1" applyFont="1" applyBorder="1" applyAlignment="1">
      <alignment horizontal="left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left" wrapText="1"/>
    </xf>
    <xf numFmtId="176" fontId="1" fillId="0" borderId="1" xfId="1" applyNumberFormat="1" applyFont="1" applyBorder="1"/>
    <xf numFmtId="0" fontId="0" fillId="4" borderId="4" xfId="0" applyFont="1" applyFill="1" applyBorder="1" applyAlignment="1">
      <alignment horizontal="center"/>
    </xf>
    <xf numFmtId="176" fontId="11" fillId="0" borderId="1" xfId="1" applyNumberFormat="1" applyFont="1" applyBorder="1"/>
    <xf numFmtId="0" fontId="4" fillId="0" borderId="1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10" fillId="0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8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0" fontId="1" fillId="4" borderId="4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center"/>
    </xf>
    <xf numFmtId="0" fontId="0" fillId="0" borderId="6" xfId="0" applyFont="1" applyFill="1" applyBorder="1" applyAlignment="1"/>
    <xf numFmtId="0" fontId="11" fillId="0" borderId="1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/>
    </xf>
    <xf numFmtId="0" fontId="8" fillId="0" borderId="0" xfId="0" applyFont="1" applyFill="1" applyBorder="1" applyAlignment="1"/>
    <xf numFmtId="176" fontId="0" fillId="0" borderId="0" xfId="1" applyNumberFormat="1" applyFont="1" applyAlignment="1">
      <alignment horizontal="center"/>
    </xf>
    <xf numFmtId="176" fontId="1" fillId="0" borderId="0" xfId="1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76" fontId="5" fillId="0" borderId="3" xfId="1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5" fillId="0" borderId="3" xfId="1" applyNumberFormat="1" applyFont="1" applyBorder="1" applyAlignment="1">
      <alignment horizontal="center"/>
    </xf>
    <xf numFmtId="176" fontId="7" fillId="0" borderId="3" xfId="1" applyNumberFormat="1" applyFont="1" applyBorder="1" applyAlignment="1">
      <alignment horizontal="center"/>
    </xf>
    <xf numFmtId="176" fontId="1" fillId="0" borderId="1" xfId="1" applyNumberFormat="1" applyFont="1" applyBorder="1" applyAlignment="1"/>
    <xf numFmtId="176" fontId="1" fillId="0" borderId="1" xfId="1" applyNumberFormat="1" applyFont="1" applyBorder="1" applyAlignment="1">
      <alignment horizontal="center"/>
    </xf>
    <xf numFmtId="0" fontId="8" fillId="0" borderId="0" xfId="0" applyFont="1" applyFill="1" applyBorder="1" applyAlignment="1"/>
    <xf numFmtId="176" fontId="11" fillId="0" borderId="1" xfId="1" applyNumberFormat="1" applyFont="1" applyBorder="1" applyAlignment="1"/>
    <xf numFmtId="176" fontId="0" fillId="0" borderId="1" xfId="1" applyNumberFormat="1" applyFont="1" applyFill="1" applyBorder="1" applyAlignment="1">
      <alignment horizontal="center"/>
    </xf>
    <xf numFmtId="176" fontId="1" fillId="0" borderId="4" xfId="1" applyNumberFormat="1" applyFont="1" applyFill="1" applyBorder="1" applyAlignment="1">
      <alignment horizontal="center"/>
    </xf>
    <xf numFmtId="0" fontId="8" fillId="0" borderId="0" xfId="0" applyFont="1" applyFill="1" applyAlignment="1"/>
    <xf numFmtId="0" fontId="9" fillId="0" borderId="0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 wrapText="1"/>
    </xf>
    <xf numFmtId="0" fontId="1" fillId="0" borderId="5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center" wrapText="1"/>
    </xf>
    <xf numFmtId="0" fontId="1" fillId="4" borderId="1" xfId="0" applyNumberFormat="1" applyFont="1" applyFill="1" applyBorder="1" applyAlignment="1" applyProtection="1">
      <alignment horizontal="left" wrapText="1"/>
    </xf>
    <xf numFmtId="0" fontId="1" fillId="4" borderId="1" xfId="0" applyFont="1" applyFill="1" applyBorder="1" applyAlignment="1">
      <alignment horizontal="center"/>
    </xf>
    <xf numFmtId="0" fontId="10" fillId="4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/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0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176" fontId="0" fillId="0" borderId="1" xfId="1" applyNumberFormat="1" applyFont="1" applyBorder="1" applyAlignment="1"/>
    <xf numFmtId="176" fontId="4" fillId="0" borderId="1" xfId="1" applyNumberFormat="1" applyFont="1" applyBorder="1" applyAlignment="1"/>
    <xf numFmtId="0" fontId="1" fillId="4" borderId="7" xfId="0" applyNumberFormat="1" applyFont="1" applyFill="1" applyBorder="1" applyAlignment="1" applyProtection="1">
      <alignment horizontal="center"/>
    </xf>
    <xf numFmtId="0" fontId="8" fillId="4" borderId="1" xfId="0" applyNumberFormat="1" applyFont="1" applyFill="1" applyBorder="1" applyAlignment="1" applyProtection="1">
      <alignment horizontal="left"/>
    </xf>
    <xf numFmtId="0" fontId="1" fillId="0" borderId="3" xfId="0" applyFont="1" applyFill="1" applyBorder="1" applyAlignment="1">
      <alignment horizontal="center" wrapText="1"/>
    </xf>
    <xf numFmtId="176" fontId="1" fillId="0" borderId="6" xfId="1" applyNumberFormat="1" applyFont="1" applyBorder="1"/>
    <xf numFmtId="0" fontId="0" fillId="0" borderId="1" xfId="0" applyFont="1" applyFill="1" applyBorder="1" applyAlignment="1">
      <alignment wrapText="1"/>
    </xf>
    <xf numFmtId="0" fontId="13" fillId="5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76" fontId="0" fillId="0" borderId="1" xfId="1" applyNumberFormat="1" applyFont="1" applyFill="1" applyBorder="1" applyAlignment="1"/>
    <xf numFmtId="0" fontId="0" fillId="2" borderId="4" xfId="0" applyFont="1" applyFill="1" applyBorder="1" applyAlignment="1">
      <alignment horizontal="center" wrapText="1"/>
    </xf>
    <xf numFmtId="49" fontId="8" fillId="0" borderId="4" xfId="0" applyNumberFormat="1" applyFont="1" applyFill="1" applyBorder="1" applyAlignment="1">
      <alignment horizontal="center" wrapText="1"/>
    </xf>
    <xf numFmtId="176" fontId="0" fillId="0" borderId="4" xfId="1" applyNumberFormat="1" applyFont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176" fontId="1" fillId="0" borderId="1" xfId="1" applyNumberFormat="1" applyFont="1" applyBorder="1" applyAlignment="1">
      <alignment horizontal="left"/>
    </xf>
    <xf numFmtId="0" fontId="14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176" fontId="1" fillId="0" borderId="1" xfId="1" applyNumberFormat="1" applyFont="1" applyBorder="1" applyAlignment="1">
      <alignment horizontal="left"/>
    </xf>
    <xf numFmtId="0" fontId="13" fillId="6" borderId="1" xfId="0" applyFont="1" applyFill="1" applyBorder="1" applyAlignment="1">
      <alignment horizontal="left" wrapText="1"/>
    </xf>
    <xf numFmtId="177" fontId="8" fillId="0" borderId="1" xfId="0" applyNumberFormat="1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left" wrapText="1"/>
    </xf>
    <xf numFmtId="178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5" borderId="1" xfId="0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8" fillId="6" borderId="1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177" fontId="8" fillId="3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 wrapText="1"/>
    </xf>
    <xf numFmtId="176" fontId="1" fillId="3" borderId="1" xfId="1" applyNumberFormat="1" applyFont="1" applyFill="1" applyBorder="1" applyAlignment="1">
      <alignment horizontal="left"/>
    </xf>
    <xf numFmtId="0" fontId="1" fillId="6" borderId="1" xfId="0" applyNumberFormat="1" applyFont="1" applyFill="1" applyBorder="1" applyAlignment="1">
      <alignment horizontal="justify" wrapText="1"/>
    </xf>
    <xf numFmtId="0" fontId="1" fillId="6" borderId="5" xfId="0" applyFont="1" applyFill="1" applyBorder="1" applyAlignment="1">
      <alignment horizontal="left" wrapText="1"/>
    </xf>
    <xf numFmtId="0" fontId="1" fillId="3" borderId="4" xfId="0" applyFont="1" applyFill="1" applyBorder="1" applyAlignment="1">
      <alignment horizontal="center" wrapText="1"/>
    </xf>
    <xf numFmtId="176" fontId="1" fillId="0" borderId="1" xfId="1" applyNumberFormat="1" applyFont="1" applyBorder="1" applyAlignment="1"/>
    <xf numFmtId="0" fontId="1" fillId="0" borderId="2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shrinkToFit="1"/>
    </xf>
    <xf numFmtId="0" fontId="1" fillId="4" borderId="1" xfId="0" applyFont="1" applyFill="1" applyBorder="1" applyAlignment="1">
      <alignment wrapText="1"/>
    </xf>
    <xf numFmtId="0" fontId="1" fillId="6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wrapText="1"/>
    </xf>
    <xf numFmtId="0" fontId="1" fillId="4" borderId="4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176" fontId="1" fillId="4" borderId="1" xfId="1" applyNumberFormat="1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176" fontId="1" fillId="3" borderId="1" xfId="1" applyNumberFormat="1" applyFont="1" applyFill="1" applyBorder="1"/>
    <xf numFmtId="0" fontId="1" fillId="0" borderId="2" xfId="0" applyFont="1" applyFill="1" applyBorder="1" applyAlignment="1">
      <alignment horizontal="left" wrapText="1"/>
    </xf>
    <xf numFmtId="0" fontId="1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10" fillId="4" borderId="1" xfId="0" applyNumberFormat="1" applyFont="1" applyFill="1" applyBorder="1" applyAlignment="1">
      <alignment horizontal="center" wrapText="1"/>
    </xf>
    <xf numFmtId="179" fontId="4" fillId="0" borderId="1" xfId="1" applyNumberFormat="1" applyFont="1" applyBorder="1" applyAlignment="1"/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9" fontId="16" fillId="0" borderId="1" xfId="1" applyNumberFormat="1" applyFont="1" applyBorder="1" applyAlignment="1"/>
    <xf numFmtId="0" fontId="0" fillId="0" borderId="0" xfId="0" applyFont="1" applyFill="1" applyAlignment="1">
      <alignment horizontal="left"/>
    </xf>
    <xf numFmtId="176" fontId="1" fillId="0" borderId="1" xfId="1" applyNumberFormat="1" applyFont="1" applyBorder="1" applyAlignment="1"/>
    <xf numFmtId="179" fontId="11" fillId="0" borderId="1" xfId="1" applyNumberFormat="1" applyFont="1" applyBorder="1" applyAlignment="1"/>
    <xf numFmtId="176" fontId="11" fillId="0" borderId="1" xfId="1" applyNumberFormat="1" applyFont="1" applyBorder="1" applyAlignment="1"/>
    <xf numFmtId="179" fontId="17" fillId="0" borderId="1" xfId="1" applyNumberFormat="1" applyFont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结算固定补助情况表" xfId="49"/>
    <cellStyle name="常规 2" xfId="50"/>
  </cellStyles>
  <tableStyles count="0" defaultTableStyle="TableStyleMedium2" defaultPivotStyle="PivotStyleLight16"/>
  <colors>
    <mruColors>
      <color rgb="00339966"/>
      <color rgb="00FF0000"/>
      <color rgb="0000B050"/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9"/>
  <sheetViews>
    <sheetView tabSelected="1" topLeftCell="A74" workbookViewId="0">
      <selection activeCell="C87" sqref="C87"/>
    </sheetView>
  </sheetViews>
  <sheetFormatPr defaultColWidth="9" defaultRowHeight="14.25"/>
  <cols>
    <col min="1" max="1" width="9.125" style="10" customWidth="1"/>
    <col min="2" max="2" width="28.625" style="9" customWidth="1"/>
    <col min="3" max="3" width="57" style="9" customWidth="1"/>
    <col min="4" max="4" width="6" style="9" customWidth="1"/>
    <col min="5" max="5" width="10.75" style="9" customWidth="1"/>
    <col min="6" max="6" width="6.375" style="11" customWidth="1"/>
    <col min="7" max="7" width="12.125" style="9" customWidth="1"/>
    <col min="8" max="8" width="21.875" style="9" customWidth="1"/>
    <col min="9" max="9" width="22.5" style="9" customWidth="1"/>
    <col min="10" max="10" width="20.5" style="9" customWidth="1"/>
    <col min="11" max="16384" width="9" style="9"/>
  </cols>
  <sheetData>
    <row r="1" s="1" customFormat="1" ht="26.25" customHeight="1" spans="1:13">
      <c r="A1" s="12" t="s">
        <v>0</v>
      </c>
      <c r="B1" s="12"/>
      <c r="C1" s="12"/>
      <c r="D1" s="13"/>
      <c r="E1" s="12"/>
      <c r="F1" s="12"/>
      <c r="G1" s="14"/>
      <c r="H1" s="12"/>
      <c r="I1" s="12"/>
      <c r="J1" s="12"/>
      <c r="K1" s="122"/>
      <c r="L1" s="123"/>
      <c r="M1" s="123"/>
    </row>
    <row r="2" s="1" customFormat="1" ht="18" customHeight="1" spans="1:13">
      <c r="A2" s="10"/>
      <c r="B2" s="15"/>
      <c r="D2" s="16"/>
      <c r="E2" s="17" t="s">
        <v>1</v>
      </c>
      <c r="F2" s="17"/>
      <c r="G2" s="18"/>
      <c r="H2" s="19"/>
      <c r="I2" s="124" t="s">
        <v>2</v>
      </c>
      <c r="J2" s="125" t="s">
        <v>3</v>
      </c>
      <c r="K2" s="126"/>
      <c r="L2" s="123"/>
      <c r="M2" s="123"/>
    </row>
    <row r="3" s="1" customFormat="1" ht="40.5" spans="1:12">
      <c r="A3" s="20" t="s">
        <v>4</v>
      </c>
      <c r="B3" s="21" t="s">
        <v>5</v>
      </c>
      <c r="C3" s="22" t="s">
        <v>6</v>
      </c>
      <c r="D3" s="23" t="s">
        <v>7</v>
      </c>
      <c r="E3" s="24" t="s">
        <v>8</v>
      </c>
      <c r="F3" s="25" t="s">
        <v>9</v>
      </c>
      <c r="G3" s="26" t="s">
        <v>10</v>
      </c>
      <c r="H3" s="27" t="s">
        <v>11</v>
      </c>
      <c r="I3" s="27" t="s">
        <v>12</v>
      </c>
      <c r="J3" s="127" t="s">
        <v>13</v>
      </c>
      <c r="K3" s="128"/>
      <c r="L3" s="128"/>
    </row>
    <row r="4" s="1" customFormat="1" ht="18.75" spans="1:12">
      <c r="A4" s="28">
        <v>201</v>
      </c>
      <c r="B4" s="29"/>
      <c r="C4" s="30" t="s">
        <v>14</v>
      </c>
      <c r="D4" s="31"/>
      <c r="E4" s="32"/>
      <c r="F4" s="33"/>
      <c r="G4" s="34"/>
      <c r="H4" s="35">
        <f>SUM(H5:H12)</f>
        <v>1414900</v>
      </c>
      <c r="I4" s="35">
        <f>SUM(I5:I12)</f>
        <v>0</v>
      </c>
      <c r="J4" s="129">
        <f>H4-I4</f>
        <v>1414900</v>
      </c>
      <c r="K4" s="128"/>
      <c r="L4" s="128"/>
    </row>
    <row r="5" s="1" customFormat="1" spans="1:12">
      <c r="A5" s="36"/>
      <c r="B5" s="37"/>
      <c r="C5" s="22"/>
      <c r="D5" s="31"/>
      <c r="E5" s="32"/>
      <c r="F5" s="33"/>
      <c r="G5" s="34"/>
      <c r="H5" s="35"/>
      <c r="I5" s="35"/>
      <c r="J5" s="130">
        <f>H5-I5</f>
        <v>0</v>
      </c>
      <c r="K5" s="128"/>
      <c r="L5" s="128"/>
    </row>
    <row r="6" s="2" customFormat="1" ht="27" spans="1:12">
      <c r="A6" s="38">
        <v>20108</v>
      </c>
      <c r="B6" s="39" t="s">
        <v>15</v>
      </c>
      <c r="C6" s="40" t="s">
        <v>16</v>
      </c>
      <c r="D6" s="41">
        <v>302</v>
      </c>
      <c r="E6" s="42" t="s">
        <v>17</v>
      </c>
      <c r="F6" s="43" t="s">
        <v>18</v>
      </c>
      <c r="G6" s="44" t="s">
        <v>19</v>
      </c>
      <c r="H6" s="45">
        <v>110000</v>
      </c>
      <c r="I6" s="35"/>
      <c r="J6" s="130">
        <f>H6-I6</f>
        <v>110000</v>
      </c>
      <c r="K6" s="128"/>
      <c r="L6" s="128"/>
    </row>
    <row r="7" s="2" customFormat="1" ht="27" spans="1:12">
      <c r="A7" s="38">
        <v>20111</v>
      </c>
      <c r="B7" s="39" t="s">
        <v>20</v>
      </c>
      <c r="C7" s="46" t="s">
        <v>21</v>
      </c>
      <c r="D7" s="41">
        <v>279</v>
      </c>
      <c r="E7" s="42" t="s">
        <v>22</v>
      </c>
      <c r="F7" s="43" t="s">
        <v>18</v>
      </c>
      <c r="G7" s="44" t="s">
        <v>23</v>
      </c>
      <c r="H7" s="45">
        <v>272100</v>
      </c>
      <c r="I7" s="35"/>
      <c r="J7" s="131">
        <f>H7-I7</f>
        <v>272100</v>
      </c>
      <c r="K7" s="128"/>
      <c r="L7" s="128"/>
    </row>
    <row r="8" s="2" customFormat="1" ht="27" spans="1:12">
      <c r="A8" s="38">
        <v>20123</v>
      </c>
      <c r="B8" s="39" t="s">
        <v>24</v>
      </c>
      <c r="C8" s="46" t="s">
        <v>25</v>
      </c>
      <c r="D8" s="41">
        <v>358</v>
      </c>
      <c r="E8" s="42" t="s">
        <v>26</v>
      </c>
      <c r="F8" s="43" t="s">
        <v>18</v>
      </c>
      <c r="G8" s="44" t="s">
        <v>27</v>
      </c>
      <c r="H8" s="45">
        <v>50000</v>
      </c>
      <c r="I8" s="35"/>
      <c r="J8" s="131">
        <f>H8-I8</f>
        <v>50000</v>
      </c>
      <c r="K8" s="128"/>
      <c r="L8" s="128"/>
    </row>
    <row r="9" s="3" customFormat="1" ht="27" spans="1:13">
      <c r="A9" s="38">
        <v>20129</v>
      </c>
      <c r="B9" s="39" t="s">
        <v>28</v>
      </c>
      <c r="C9" s="47" t="s">
        <v>29</v>
      </c>
      <c r="D9" s="48">
        <v>301</v>
      </c>
      <c r="E9" s="42" t="s">
        <v>30</v>
      </c>
      <c r="F9" s="43" t="s">
        <v>18</v>
      </c>
      <c r="G9" s="44" t="s">
        <v>31</v>
      </c>
      <c r="H9" s="49">
        <v>200000</v>
      </c>
      <c r="I9" s="132"/>
      <c r="J9" s="131">
        <f t="shared" ref="J9:J14" si="0">H9-I9</f>
        <v>200000</v>
      </c>
      <c r="K9" s="133"/>
      <c r="L9" s="133"/>
      <c r="M9" s="133"/>
    </row>
    <row r="10" s="3" customFormat="1" ht="27" spans="1:13">
      <c r="A10" s="38">
        <v>20136</v>
      </c>
      <c r="B10" s="39" t="s">
        <v>32</v>
      </c>
      <c r="C10" s="47" t="s">
        <v>33</v>
      </c>
      <c r="D10" s="48">
        <v>314</v>
      </c>
      <c r="E10" s="42" t="s">
        <v>30</v>
      </c>
      <c r="F10" s="43" t="s">
        <v>18</v>
      </c>
      <c r="G10" s="44" t="s">
        <v>34</v>
      </c>
      <c r="H10" s="49">
        <v>100000</v>
      </c>
      <c r="I10" s="132"/>
      <c r="J10" s="131">
        <f t="shared" si="0"/>
        <v>100000</v>
      </c>
      <c r="K10" s="133"/>
      <c r="L10" s="133"/>
      <c r="M10" s="133"/>
    </row>
    <row r="11" s="3" customFormat="1" ht="27" spans="1:13">
      <c r="A11" s="38">
        <v>20138</v>
      </c>
      <c r="B11" s="39" t="s">
        <v>35</v>
      </c>
      <c r="C11" s="47" t="s">
        <v>36</v>
      </c>
      <c r="D11" s="48">
        <v>283</v>
      </c>
      <c r="E11" s="42" t="s">
        <v>37</v>
      </c>
      <c r="F11" s="43" t="s">
        <v>18</v>
      </c>
      <c r="G11" s="44" t="s">
        <v>38</v>
      </c>
      <c r="H11" s="49">
        <v>682800</v>
      </c>
      <c r="I11" s="132"/>
      <c r="J11" s="131">
        <f t="shared" si="0"/>
        <v>682800</v>
      </c>
      <c r="K11" s="133"/>
      <c r="L11" s="133"/>
      <c r="M11" s="133"/>
    </row>
    <row r="12" s="3" customFormat="1" spans="1:10">
      <c r="A12" s="38"/>
      <c r="B12" s="39"/>
      <c r="C12" s="50"/>
      <c r="D12" s="51"/>
      <c r="E12" s="42"/>
      <c r="F12" s="52"/>
      <c r="G12" s="44"/>
      <c r="H12" s="49"/>
      <c r="I12" s="132"/>
      <c r="J12" s="131">
        <f t="shared" si="0"/>
        <v>0</v>
      </c>
    </row>
    <row r="13" s="3" customFormat="1" ht="18.75" spans="1:10">
      <c r="A13" s="53">
        <v>203</v>
      </c>
      <c r="B13" s="39"/>
      <c r="C13" s="54" t="s">
        <v>39</v>
      </c>
      <c r="D13" s="51"/>
      <c r="E13" s="42"/>
      <c r="F13" s="52"/>
      <c r="G13" s="44"/>
      <c r="H13" s="55">
        <f>SUM(H14:H15)</f>
        <v>0</v>
      </c>
      <c r="I13" s="55">
        <f>SUM(I14:I15)</f>
        <v>0</v>
      </c>
      <c r="J13" s="134">
        <f t="shared" si="0"/>
        <v>0</v>
      </c>
    </row>
    <row r="14" s="3" customFormat="1" spans="1:10">
      <c r="A14" s="38"/>
      <c r="B14" s="39"/>
      <c r="C14" s="50"/>
      <c r="D14" s="51"/>
      <c r="E14" s="42"/>
      <c r="F14" s="52"/>
      <c r="G14" s="44"/>
      <c r="H14" s="49"/>
      <c r="I14" s="132"/>
      <c r="J14" s="131">
        <f t="shared" si="0"/>
        <v>0</v>
      </c>
    </row>
    <row r="15" s="3" customFormat="1" spans="1:10">
      <c r="A15" s="38"/>
      <c r="B15" s="39"/>
      <c r="C15" s="50"/>
      <c r="D15" s="51"/>
      <c r="E15" s="42"/>
      <c r="F15" s="52"/>
      <c r="G15" s="44"/>
      <c r="H15" s="49"/>
      <c r="I15" s="132"/>
      <c r="J15" s="102"/>
    </row>
    <row r="16" s="3" customFormat="1" ht="18.75" spans="1:10">
      <c r="A16" s="38">
        <v>204</v>
      </c>
      <c r="B16" s="39"/>
      <c r="C16" s="56" t="s">
        <v>40</v>
      </c>
      <c r="D16" s="51"/>
      <c r="E16" s="42"/>
      <c r="F16" s="52"/>
      <c r="G16" s="44"/>
      <c r="H16" s="55">
        <f>SUM(H17:H18)</f>
        <v>0</v>
      </c>
      <c r="I16" s="55">
        <f>SUM(I17:I18)</f>
        <v>0</v>
      </c>
      <c r="J16" s="104">
        <f>H16-I16</f>
        <v>0</v>
      </c>
    </row>
    <row r="17" s="3" customFormat="1" ht="18.75" spans="1:10">
      <c r="A17" s="43"/>
      <c r="B17" s="44"/>
      <c r="C17" s="57"/>
      <c r="D17" s="51"/>
      <c r="E17" s="42"/>
      <c r="F17" s="52"/>
      <c r="G17" s="44"/>
      <c r="H17" s="49"/>
      <c r="I17" s="132"/>
      <c r="J17" s="102">
        <f>H17-I17</f>
        <v>0</v>
      </c>
    </row>
    <row r="18" s="1" customFormat="1" spans="1:13">
      <c r="A18" s="43"/>
      <c r="B18" s="44"/>
      <c r="C18" s="58"/>
      <c r="D18" s="59"/>
      <c r="E18" s="60"/>
      <c r="F18" s="43"/>
      <c r="G18" s="44"/>
      <c r="H18" s="49"/>
      <c r="I18" s="135"/>
      <c r="J18" s="131"/>
      <c r="K18" s="133"/>
      <c r="L18" s="133"/>
      <c r="M18" s="123"/>
    </row>
    <row r="19" s="1" customFormat="1" ht="18.75" spans="1:13">
      <c r="A19" s="53">
        <v>205</v>
      </c>
      <c r="B19" s="61"/>
      <c r="C19" s="56" t="s">
        <v>41</v>
      </c>
      <c r="D19" s="62"/>
      <c r="E19" s="63"/>
      <c r="F19" s="64"/>
      <c r="G19" s="65"/>
      <c r="H19" s="66">
        <f>SUM(H20:H23)</f>
        <v>17713100</v>
      </c>
      <c r="I19" s="66">
        <f>SUM(I20:I23)</f>
        <v>0</v>
      </c>
      <c r="J19" s="134">
        <f>H19-I19</f>
        <v>17713100</v>
      </c>
      <c r="K19" s="133"/>
      <c r="L19" s="133"/>
      <c r="M19" s="123"/>
    </row>
    <row r="20" s="1" customFormat="1" spans="1:13">
      <c r="A20" s="38"/>
      <c r="B20" s="67"/>
      <c r="C20" s="68"/>
      <c r="D20" s="69"/>
      <c r="E20" s="70"/>
      <c r="F20" s="64"/>
      <c r="G20" s="65"/>
      <c r="H20" s="71"/>
      <c r="I20" s="136"/>
      <c r="J20" s="131"/>
      <c r="K20" s="133"/>
      <c r="L20" s="133"/>
      <c r="M20" s="123"/>
    </row>
    <row r="21" s="1" customFormat="1" ht="27" spans="1:13">
      <c r="A21" s="38">
        <v>20502</v>
      </c>
      <c r="B21" s="67" t="s">
        <v>42</v>
      </c>
      <c r="C21" s="47" t="s">
        <v>43</v>
      </c>
      <c r="D21" s="72">
        <v>334</v>
      </c>
      <c r="E21" s="73" t="s">
        <v>26</v>
      </c>
      <c r="F21" s="74" t="s">
        <v>44</v>
      </c>
      <c r="G21" s="44" t="s">
        <v>45</v>
      </c>
      <c r="H21" s="71">
        <v>17030000</v>
      </c>
      <c r="I21" s="136"/>
      <c r="J21" s="102">
        <f>H21-I21</f>
        <v>17030000</v>
      </c>
      <c r="K21" s="137"/>
      <c r="L21" s="137"/>
      <c r="M21" s="137"/>
    </row>
    <row r="22" s="1" customFormat="1" ht="27" spans="1:13">
      <c r="A22" s="38">
        <v>20502</v>
      </c>
      <c r="B22" s="67" t="s">
        <v>42</v>
      </c>
      <c r="C22" s="47" t="s">
        <v>46</v>
      </c>
      <c r="D22" s="72">
        <v>355</v>
      </c>
      <c r="E22" s="73" t="s">
        <v>47</v>
      </c>
      <c r="F22" s="74" t="s">
        <v>44</v>
      </c>
      <c r="G22" s="44" t="s">
        <v>48</v>
      </c>
      <c r="H22" s="71">
        <v>683100</v>
      </c>
      <c r="I22" s="136"/>
      <c r="J22" s="102">
        <f>H22-I22</f>
        <v>683100</v>
      </c>
      <c r="K22" s="137"/>
      <c r="L22" s="137"/>
      <c r="M22" s="137"/>
    </row>
    <row r="23" s="1" customFormat="1" spans="1:10">
      <c r="A23" s="38"/>
      <c r="B23" s="67"/>
      <c r="C23" s="75"/>
      <c r="D23" s="76"/>
      <c r="E23" s="77"/>
      <c r="F23" s="78"/>
      <c r="G23" s="65"/>
      <c r="H23" s="79"/>
      <c r="I23" s="79"/>
      <c r="J23" s="102">
        <f t="shared" ref="J23:J34" si="1">H23-I23</f>
        <v>0</v>
      </c>
    </row>
    <row r="24" s="1" customFormat="1" ht="18.75" spans="1:10">
      <c r="A24" s="53">
        <v>206</v>
      </c>
      <c r="B24" s="80"/>
      <c r="C24" s="56" t="s">
        <v>49</v>
      </c>
      <c r="D24" s="76"/>
      <c r="E24" s="81"/>
      <c r="F24" s="78"/>
      <c r="G24" s="65"/>
      <c r="H24" s="82">
        <f>SUM(H25:H26)</f>
        <v>0</v>
      </c>
      <c r="I24" s="82">
        <f>SUM(I25:I26)</f>
        <v>0</v>
      </c>
      <c r="J24" s="104">
        <f t="shared" si="1"/>
        <v>0</v>
      </c>
    </row>
    <row r="25" s="1" customFormat="1" spans="1:10">
      <c r="A25" s="38"/>
      <c r="B25" s="67"/>
      <c r="C25" s="75"/>
      <c r="D25" s="76"/>
      <c r="E25" s="81"/>
      <c r="F25" s="78"/>
      <c r="G25" s="65"/>
      <c r="H25" s="79"/>
      <c r="I25" s="79"/>
      <c r="J25" s="102">
        <f t="shared" si="1"/>
        <v>0</v>
      </c>
    </row>
    <row r="26" s="4" customFormat="1" spans="1:12">
      <c r="A26" s="38"/>
      <c r="B26" s="83"/>
      <c r="C26" s="83"/>
      <c r="D26" s="84"/>
      <c r="E26" s="85"/>
      <c r="F26" s="86"/>
      <c r="G26" s="83"/>
      <c r="H26" s="87"/>
      <c r="I26" s="87"/>
      <c r="J26" s="102">
        <f t="shared" si="1"/>
        <v>0</v>
      </c>
      <c r="K26" s="138"/>
      <c r="L26" s="138"/>
    </row>
    <row r="27" s="4" customFormat="1" ht="18.75" spans="1:12">
      <c r="A27" s="53">
        <v>207</v>
      </c>
      <c r="B27" s="83"/>
      <c r="C27" s="56" t="s">
        <v>50</v>
      </c>
      <c r="D27" s="84"/>
      <c r="E27" s="85"/>
      <c r="F27" s="86"/>
      <c r="G27" s="83"/>
      <c r="H27" s="88">
        <f>SUM(H28:H29)</f>
        <v>0</v>
      </c>
      <c r="I27" s="88">
        <f>SUM(I28:I29)</f>
        <v>0</v>
      </c>
      <c r="J27" s="104">
        <f t="shared" si="1"/>
        <v>0</v>
      </c>
      <c r="K27" s="138"/>
      <c r="L27" s="138"/>
    </row>
    <row r="28" s="4" customFormat="1" spans="1:12">
      <c r="A28" s="89"/>
      <c r="B28" s="83"/>
      <c r="C28" s="83"/>
      <c r="D28" s="84"/>
      <c r="E28" s="90"/>
      <c r="F28" s="86"/>
      <c r="G28" s="83"/>
      <c r="H28" s="87"/>
      <c r="I28" s="87"/>
      <c r="J28" s="102">
        <f t="shared" si="1"/>
        <v>0</v>
      </c>
      <c r="K28" s="138"/>
      <c r="L28" s="138"/>
    </row>
    <row r="29" s="5" customFormat="1" ht="13.5" spans="1:13">
      <c r="A29" s="64"/>
      <c r="B29" s="83"/>
      <c r="C29" s="65"/>
      <c r="D29" s="91"/>
      <c r="E29" s="70"/>
      <c r="F29" s="92"/>
      <c r="G29" s="65"/>
      <c r="H29" s="93"/>
      <c r="I29" s="93"/>
      <c r="J29" s="102">
        <f t="shared" si="1"/>
        <v>0</v>
      </c>
      <c r="M29" s="7"/>
    </row>
    <row r="30" s="5" customFormat="1" ht="18.75" spans="1:13">
      <c r="A30" s="53">
        <v>208</v>
      </c>
      <c r="B30" s="94"/>
      <c r="C30" s="56" t="s">
        <v>51</v>
      </c>
      <c r="D30" s="91"/>
      <c r="E30" s="95"/>
      <c r="F30" s="92"/>
      <c r="G30" s="65"/>
      <c r="H30" s="96">
        <f>SUM(H31:H33)</f>
        <v>41860000</v>
      </c>
      <c r="I30" s="96">
        <f>SUM(I31:I33)</f>
        <v>0</v>
      </c>
      <c r="J30" s="104">
        <f t="shared" si="1"/>
        <v>41860000</v>
      </c>
      <c r="M30" s="7"/>
    </row>
    <row r="31" s="5" customFormat="1" ht="13.5" spans="1:13">
      <c r="A31" s="64"/>
      <c r="B31" s="83"/>
      <c r="C31" s="65"/>
      <c r="D31" s="91"/>
      <c r="E31" s="95"/>
      <c r="F31" s="92"/>
      <c r="G31" s="65"/>
      <c r="H31" s="93"/>
      <c r="I31" s="93"/>
      <c r="J31" s="102">
        <f t="shared" si="1"/>
        <v>0</v>
      </c>
      <c r="M31" s="7"/>
    </row>
    <row r="32" s="6" customFormat="1" ht="27" spans="1:13">
      <c r="A32" s="97">
        <v>2082601</v>
      </c>
      <c r="B32" s="98" t="s">
        <v>52</v>
      </c>
      <c r="C32" s="99" t="s">
        <v>53</v>
      </c>
      <c r="D32" s="100">
        <v>291</v>
      </c>
      <c r="E32" s="95" t="s">
        <v>54</v>
      </c>
      <c r="F32" s="92" t="s">
        <v>55</v>
      </c>
      <c r="G32" s="65" t="s">
        <v>56</v>
      </c>
      <c r="H32" s="93">
        <v>41860000</v>
      </c>
      <c r="I32" s="93"/>
      <c r="J32" s="102">
        <f t="shared" si="1"/>
        <v>41860000</v>
      </c>
      <c r="M32" s="7"/>
    </row>
    <row r="33" s="7" customFormat="1" ht="13.5" spans="1:10">
      <c r="A33" s="64"/>
      <c r="B33" s="101"/>
      <c r="C33" s="50"/>
      <c r="D33" s="91"/>
      <c r="E33" s="95"/>
      <c r="F33" s="92"/>
      <c r="G33" s="65"/>
      <c r="H33" s="102"/>
      <c r="I33" s="102"/>
      <c r="J33" s="102">
        <f t="shared" si="1"/>
        <v>0</v>
      </c>
    </row>
    <row r="34" s="7" customFormat="1" ht="18.75" spans="1:10">
      <c r="A34" s="64">
        <v>210</v>
      </c>
      <c r="B34" s="101"/>
      <c r="C34" s="54" t="s">
        <v>57</v>
      </c>
      <c r="D34" s="103"/>
      <c r="E34" s="95"/>
      <c r="F34" s="92"/>
      <c r="G34" s="65"/>
      <c r="H34" s="104">
        <f>SUM(H35:H36)</f>
        <v>0</v>
      </c>
      <c r="I34" s="104">
        <f>SUM(I35:I36)</f>
        <v>0</v>
      </c>
      <c r="J34" s="104">
        <f t="shared" si="1"/>
        <v>0</v>
      </c>
    </row>
    <row r="35" s="7" customFormat="1" spans="1:10">
      <c r="A35" s="64"/>
      <c r="B35" s="101"/>
      <c r="C35" s="50"/>
      <c r="D35" s="103"/>
      <c r="E35" s="95"/>
      <c r="F35" s="92"/>
      <c r="G35" s="65"/>
      <c r="H35" s="102"/>
      <c r="I35" s="102"/>
      <c r="J35" s="102"/>
    </row>
    <row r="36" s="7" customFormat="1" spans="1:10">
      <c r="A36" s="64"/>
      <c r="B36" s="101"/>
      <c r="C36" s="50"/>
      <c r="D36" s="103"/>
      <c r="E36" s="95"/>
      <c r="F36" s="92"/>
      <c r="G36" s="65"/>
      <c r="H36" s="102"/>
      <c r="I36" s="102"/>
      <c r="J36" s="104"/>
    </row>
    <row r="37" s="7" customFormat="1" ht="19" customHeight="1" spans="1:10">
      <c r="A37" s="105">
        <v>211</v>
      </c>
      <c r="B37" s="106"/>
      <c r="C37" s="107" t="s">
        <v>58</v>
      </c>
      <c r="D37" s="103"/>
      <c r="E37" s="95"/>
      <c r="F37" s="92"/>
      <c r="G37" s="65"/>
      <c r="H37" s="104">
        <f>SUM(H38:H39)</f>
        <v>0</v>
      </c>
      <c r="I37" s="104">
        <f>SUM(I38:I39)</f>
        <v>0</v>
      </c>
      <c r="J37" s="104">
        <f t="shared" ref="J37:J42" si="2">H37-I37</f>
        <v>0</v>
      </c>
    </row>
    <row r="38" s="7" customFormat="1" ht="13.5" spans="1:10">
      <c r="A38" s="43"/>
      <c r="B38" s="108"/>
      <c r="C38" s="64"/>
      <c r="D38" s="91"/>
      <c r="E38" s="109"/>
      <c r="F38" s="92"/>
      <c r="G38" s="65"/>
      <c r="H38" s="102"/>
      <c r="I38" s="102"/>
      <c r="J38" s="102">
        <f t="shared" si="2"/>
        <v>0</v>
      </c>
    </row>
    <row r="39" s="7" customFormat="1" ht="13.5" spans="1:10">
      <c r="A39" s="43"/>
      <c r="B39" s="110"/>
      <c r="C39" s="111"/>
      <c r="D39" s="91"/>
      <c r="E39" s="109"/>
      <c r="F39" s="92"/>
      <c r="G39" s="65"/>
      <c r="H39" s="102"/>
      <c r="I39" s="102"/>
      <c r="J39" s="102">
        <f t="shared" si="2"/>
        <v>0</v>
      </c>
    </row>
    <row r="40" s="7" customFormat="1" ht="18.75" spans="1:10">
      <c r="A40" s="105">
        <v>212</v>
      </c>
      <c r="B40" s="106"/>
      <c r="C40" s="107" t="s">
        <v>59</v>
      </c>
      <c r="D40" s="91"/>
      <c r="E40" s="109"/>
      <c r="F40" s="92"/>
      <c r="G40" s="65"/>
      <c r="H40" s="104">
        <f>SUM(H41:H43)</f>
        <v>1000000</v>
      </c>
      <c r="I40" s="104">
        <f>SUM(I41:I43)</f>
        <v>0</v>
      </c>
      <c r="J40" s="104">
        <f t="shared" si="2"/>
        <v>1000000</v>
      </c>
    </row>
    <row r="41" s="7" customFormat="1" ht="13.5" spans="1:10">
      <c r="A41" s="43"/>
      <c r="B41" s="108"/>
      <c r="C41" s="43"/>
      <c r="D41" s="91"/>
      <c r="E41" s="109"/>
      <c r="F41" s="92"/>
      <c r="G41" s="65"/>
      <c r="H41" s="102"/>
      <c r="I41" s="102"/>
      <c r="J41" s="102">
        <f t="shared" si="2"/>
        <v>0</v>
      </c>
    </row>
    <row r="42" s="8" customFormat="1" ht="27" spans="1:10">
      <c r="A42" s="43">
        <v>212</v>
      </c>
      <c r="B42" s="108" t="s">
        <v>59</v>
      </c>
      <c r="C42" s="99" t="s">
        <v>60</v>
      </c>
      <c r="D42" s="91">
        <v>319</v>
      </c>
      <c r="E42" s="109" t="s">
        <v>61</v>
      </c>
      <c r="F42" s="92" t="s">
        <v>18</v>
      </c>
      <c r="G42" s="99" t="s">
        <v>62</v>
      </c>
      <c r="H42" s="102">
        <v>1000000</v>
      </c>
      <c r="I42" s="102"/>
      <c r="J42" s="102">
        <f t="shared" si="2"/>
        <v>1000000</v>
      </c>
    </row>
    <row r="43" s="1" customFormat="1" spans="1:10">
      <c r="A43" s="43"/>
      <c r="B43" s="108"/>
      <c r="C43" s="65"/>
      <c r="D43" s="91"/>
      <c r="E43" s="109"/>
      <c r="F43" s="92"/>
      <c r="G43" s="44"/>
      <c r="H43" s="102"/>
      <c r="I43" s="102"/>
      <c r="J43" s="102">
        <f t="shared" ref="J43:J51" si="3">H43-I43</f>
        <v>0</v>
      </c>
    </row>
    <row r="44" s="1" customFormat="1" ht="18.75" spans="1:10">
      <c r="A44" s="105">
        <v>213</v>
      </c>
      <c r="B44" s="112"/>
      <c r="C44" s="113" t="s">
        <v>63</v>
      </c>
      <c r="D44" s="91"/>
      <c r="E44" s="109"/>
      <c r="F44" s="92"/>
      <c r="G44" s="44"/>
      <c r="H44" s="104">
        <f>SUM(H45:H52)</f>
        <v>81803500</v>
      </c>
      <c r="I44" s="104">
        <f>SUM(I45:I52)</f>
        <v>0</v>
      </c>
      <c r="J44" s="104">
        <f t="shared" si="3"/>
        <v>81803500</v>
      </c>
    </row>
    <row r="45" s="1" customFormat="1" ht="23" customHeight="1" spans="1:10">
      <c r="A45" s="43"/>
      <c r="B45" s="114"/>
      <c r="C45" s="111"/>
      <c r="D45" s="91"/>
      <c r="E45" s="109"/>
      <c r="F45" s="92"/>
      <c r="G45" s="44"/>
      <c r="H45" s="102"/>
      <c r="I45" s="102"/>
      <c r="J45" s="102">
        <f t="shared" si="3"/>
        <v>0</v>
      </c>
    </row>
    <row r="46" s="1" customFormat="1" ht="27" spans="1:10">
      <c r="A46" s="43">
        <v>2130153</v>
      </c>
      <c r="B46" s="114" t="s">
        <v>64</v>
      </c>
      <c r="C46" s="111" t="s">
        <v>65</v>
      </c>
      <c r="D46" s="91">
        <v>231</v>
      </c>
      <c r="E46" s="109" t="s">
        <v>66</v>
      </c>
      <c r="F46" s="92" t="s">
        <v>55</v>
      </c>
      <c r="G46" s="99" t="s">
        <v>67</v>
      </c>
      <c r="H46" s="102">
        <v>23540000</v>
      </c>
      <c r="I46" s="102"/>
      <c r="J46" s="102">
        <f t="shared" si="3"/>
        <v>23540000</v>
      </c>
    </row>
    <row r="47" s="1" customFormat="1" ht="27" spans="1:10">
      <c r="A47" s="43">
        <v>2130153</v>
      </c>
      <c r="B47" s="114" t="s">
        <v>64</v>
      </c>
      <c r="C47" s="111" t="s">
        <v>68</v>
      </c>
      <c r="D47" s="91">
        <v>231</v>
      </c>
      <c r="E47" s="109" t="s">
        <v>66</v>
      </c>
      <c r="F47" s="92" t="s">
        <v>55</v>
      </c>
      <c r="G47" s="99" t="s">
        <v>67</v>
      </c>
      <c r="H47" s="102">
        <v>8420000</v>
      </c>
      <c r="I47" s="102"/>
      <c r="J47" s="102">
        <f t="shared" si="3"/>
        <v>8420000</v>
      </c>
    </row>
    <row r="48" s="1" customFormat="1" ht="27" spans="1:10">
      <c r="A48" s="43">
        <v>21302</v>
      </c>
      <c r="B48" s="114" t="s">
        <v>69</v>
      </c>
      <c r="C48" s="111" t="s">
        <v>70</v>
      </c>
      <c r="D48" s="91">
        <v>316</v>
      </c>
      <c r="E48" s="109" t="s">
        <v>71</v>
      </c>
      <c r="F48" s="92" t="s">
        <v>18</v>
      </c>
      <c r="G48" s="99" t="s">
        <v>72</v>
      </c>
      <c r="H48" s="102">
        <v>14283400</v>
      </c>
      <c r="I48" s="102"/>
      <c r="J48" s="102">
        <f t="shared" si="3"/>
        <v>14283400</v>
      </c>
    </row>
    <row r="49" s="1" customFormat="1" ht="27" spans="1:10">
      <c r="A49" s="43">
        <v>2130803</v>
      </c>
      <c r="B49" s="114" t="s">
        <v>73</v>
      </c>
      <c r="C49" s="111" t="s">
        <v>74</v>
      </c>
      <c r="D49" s="91">
        <v>266</v>
      </c>
      <c r="E49" s="109" t="s">
        <v>75</v>
      </c>
      <c r="F49" s="92" t="s">
        <v>18</v>
      </c>
      <c r="G49" s="99" t="s">
        <v>76</v>
      </c>
      <c r="H49" s="102">
        <v>26410100</v>
      </c>
      <c r="I49" s="102"/>
      <c r="J49" s="102">
        <f t="shared" si="3"/>
        <v>26410100</v>
      </c>
    </row>
    <row r="50" s="1" customFormat="1" ht="27" spans="1:10">
      <c r="A50" s="43">
        <v>2130804</v>
      </c>
      <c r="B50" s="114" t="s">
        <v>77</v>
      </c>
      <c r="C50" s="111" t="s">
        <v>78</v>
      </c>
      <c r="D50" s="91">
        <v>263</v>
      </c>
      <c r="E50" s="109" t="s">
        <v>79</v>
      </c>
      <c r="F50" s="92" t="s">
        <v>18</v>
      </c>
      <c r="G50" s="99" t="s">
        <v>80</v>
      </c>
      <c r="H50" s="102">
        <v>1530000</v>
      </c>
      <c r="I50" s="102"/>
      <c r="J50" s="102">
        <f t="shared" si="3"/>
        <v>1530000</v>
      </c>
    </row>
    <row r="51" s="1" customFormat="1" ht="27" spans="1:10">
      <c r="A51" s="43">
        <v>2130804</v>
      </c>
      <c r="B51" s="114" t="s">
        <v>77</v>
      </c>
      <c r="C51" s="111" t="s">
        <v>81</v>
      </c>
      <c r="D51" s="91">
        <v>331</v>
      </c>
      <c r="E51" s="109" t="s">
        <v>26</v>
      </c>
      <c r="F51" s="92" t="s">
        <v>18</v>
      </c>
      <c r="G51" s="99" t="s">
        <v>82</v>
      </c>
      <c r="H51" s="102">
        <v>7620000</v>
      </c>
      <c r="I51" s="102"/>
      <c r="J51" s="102">
        <f t="shared" si="3"/>
        <v>7620000</v>
      </c>
    </row>
    <row r="52" s="1" customFormat="1" ht="19" customHeight="1" spans="1:10">
      <c r="A52" s="43"/>
      <c r="B52" s="114"/>
      <c r="C52" s="111"/>
      <c r="D52" s="91"/>
      <c r="E52" s="109"/>
      <c r="F52" s="92"/>
      <c r="G52" s="65"/>
      <c r="H52" s="102"/>
      <c r="I52" s="102"/>
      <c r="J52" s="102"/>
    </row>
    <row r="53" s="1" customFormat="1" ht="19" customHeight="1" spans="1:10">
      <c r="A53" s="115">
        <v>214</v>
      </c>
      <c r="B53" s="116"/>
      <c r="C53" s="107" t="s">
        <v>83</v>
      </c>
      <c r="D53" s="91"/>
      <c r="E53" s="109"/>
      <c r="F53" s="92"/>
      <c r="G53" s="65"/>
      <c r="H53" s="104">
        <f>SUM(H54:H55)</f>
        <v>0</v>
      </c>
      <c r="I53" s="104">
        <f>SUM(I54:I55)</f>
        <v>0</v>
      </c>
      <c r="J53" s="104">
        <f>H53-I53</f>
        <v>0</v>
      </c>
    </row>
    <row r="54" s="1" customFormat="1" ht="19" customHeight="1" spans="1:10">
      <c r="A54" s="43"/>
      <c r="B54" s="114"/>
      <c r="C54" s="111"/>
      <c r="D54" s="91"/>
      <c r="E54" s="109"/>
      <c r="F54" s="92"/>
      <c r="G54" s="65"/>
      <c r="H54" s="102"/>
      <c r="I54" s="102"/>
      <c r="J54" s="102">
        <f>H54-I54</f>
        <v>0</v>
      </c>
    </row>
    <row r="55" s="1" customFormat="1" ht="19" customHeight="1" spans="1:10">
      <c r="A55" s="43"/>
      <c r="B55" s="114"/>
      <c r="C55" s="111"/>
      <c r="D55" s="91"/>
      <c r="E55" s="109"/>
      <c r="F55" s="92"/>
      <c r="G55" s="65"/>
      <c r="H55" s="102"/>
      <c r="I55" s="102"/>
      <c r="J55" s="102">
        <f>H55-I55</f>
        <v>0</v>
      </c>
    </row>
    <row r="56" s="1" customFormat="1" ht="19" customHeight="1" spans="1:10">
      <c r="A56" s="117">
        <v>215</v>
      </c>
      <c r="B56" s="114"/>
      <c r="C56" s="118" t="s">
        <v>84</v>
      </c>
      <c r="D56" s="91"/>
      <c r="E56" s="109"/>
      <c r="F56" s="92"/>
      <c r="G56" s="65"/>
      <c r="H56" s="104">
        <f>SUM(H57:H58)</f>
        <v>0</v>
      </c>
      <c r="I56" s="104">
        <f>SUM(I57:I58)</f>
        <v>0</v>
      </c>
      <c r="J56" s="104">
        <f>H56-I56</f>
        <v>0</v>
      </c>
    </row>
    <row r="57" s="1" customFormat="1" ht="19" customHeight="1" spans="1:10">
      <c r="A57" s="43"/>
      <c r="B57" s="114"/>
      <c r="C57" s="111"/>
      <c r="D57" s="91"/>
      <c r="E57" s="109"/>
      <c r="F57" s="92"/>
      <c r="G57" s="65"/>
      <c r="H57" s="102"/>
      <c r="I57" s="102"/>
      <c r="J57" s="102">
        <f>H57-I57</f>
        <v>0</v>
      </c>
    </row>
    <row r="58" s="1" customFormat="1" ht="19" customHeight="1" spans="1:10">
      <c r="A58" s="43"/>
      <c r="B58" s="114"/>
      <c r="C58" s="111"/>
      <c r="D58" s="91"/>
      <c r="E58" s="109"/>
      <c r="F58" s="92"/>
      <c r="G58" s="65"/>
      <c r="H58" s="102"/>
      <c r="I58" s="102"/>
      <c r="J58" s="102"/>
    </row>
    <row r="59" s="1" customFormat="1" ht="19" customHeight="1" spans="1:10">
      <c r="A59" s="105">
        <v>216</v>
      </c>
      <c r="B59" s="110"/>
      <c r="C59" s="113" t="s">
        <v>85</v>
      </c>
      <c r="D59" s="91"/>
      <c r="E59" s="109"/>
      <c r="F59" s="92"/>
      <c r="G59" s="65"/>
      <c r="H59" s="104">
        <f>SUM(H60:H61)</f>
        <v>0</v>
      </c>
      <c r="I59" s="104">
        <f>SUM(I60:I61)</f>
        <v>0</v>
      </c>
      <c r="J59" s="104">
        <f>H59-I59</f>
        <v>0</v>
      </c>
    </row>
    <row r="60" s="1" customFormat="1" ht="19" customHeight="1" spans="1:10">
      <c r="A60" s="119"/>
      <c r="B60" s="110"/>
      <c r="C60" s="111"/>
      <c r="D60" s="91"/>
      <c r="E60" s="109"/>
      <c r="F60" s="92"/>
      <c r="G60" s="65"/>
      <c r="H60" s="102"/>
      <c r="I60" s="102"/>
      <c r="J60" s="102">
        <f>H60-I60</f>
        <v>0</v>
      </c>
    </row>
    <row r="61" s="7" customFormat="1" ht="13.5" spans="1:10">
      <c r="A61" s="43"/>
      <c r="B61" s="110"/>
      <c r="C61" s="65"/>
      <c r="D61" s="91"/>
      <c r="E61" s="95"/>
      <c r="F61" s="92"/>
      <c r="G61" s="44"/>
      <c r="H61" s="102"/>
      <c r="I61" s="102"/>
      <c r="J61" s="102">
        <f>H61-I61</f>
        <v>0</v>
      </c>
    </row>
    <row r="62" s="7" customFormat="1" ht="18.75" spans="1:10">
      <c r="A62" s="117">
        <v>220</v>
      </c>
      <c r="B62" s="110"/>
      <c r="C62" s="120" t="s">
        <v>86</v>
      </c>
      <c r="D62" s="91"/>
      <c r="E62" s="95"/>
      <c r="F62" s="92"/>
      <c r="G62" s="44"/>
      <c r="H62" s="104">
        <f>SUM(H63:H64)</f>
        <v>0</v>
      </c>
      <c r="I62" s="104">
        <f>SUM(I63:I64)</f>
        <v>0</v>
      </c>
      <c r="J62" s="104">
        <f>H62-I62</f>
        <v>0</v>
      </c>
    </row>
    <row r="63" s="7" customFormat="1" ht="13.5" spans="1:10">
      <c r="A63" s="43"/>
      <c r="B63" s="110"/>
      <c r="C63" s="121"/>
      <c r="D63" s="91"/>
      <c r="E63" s="95"/>
      <c r="F63" s="92"/>
      <c r="G63" s="44"/>
      <c r="H63" s="102"/>
      <c r="I63" s="102"/>
      <c r="J63" s="102">
        <f>H63-I63</f>
        <v>0</v>
      </c>
    </row>
    <row r="64" s="7" customFormat="1" ht="13.5" spans="1:10">
      <c r="A64" s="43"/>
      <c r="B64" s="110"/>
      <c r="C64" s="121"/>
      <c r="D64" s="91"/>
      <c r="E64" s="95"/>
      <c r="F64" s="92"/>
      <c r="G64" s="44"/>
      <c r="H64" s="102"/>
      <c r="I64" s="102"/>
      <c r="J64" s="102"/>
    </row>
    <row r="65" s="7" customFormat="1" ht="18.75" spans="1:10">
      <c r="A65" s="117">
        <v>221</v>
      </c>
      <c r="B65" s="110"/>
      <c r="C65" s="139" t="s">
        <v>87</v>
      </c>
      <c r="D65" s="91"/>
      <c r="E65" s="95"/>
      <c r="F65" s="92"/>
      <c r="G65" s="44"/>
      <c r="H65" s="104">
        <f>SUM(H66:H67)</f>
        <v>0</v>
      </c>
      <c r="I65" s="104">
        <f>SUM(I66:I67)</f>
        <v>0</v>
      </c>
      <c r="J65" s="104">
        <f>H65-I65</f>
        <v>0</v>
      </c>
    </row>
    <row r="66" s="7" customFormat="1" ht="13.5" spans="1:10">
      <c r="A66" s="43"/>
      <c r="B66" s="110"/>
      <c r="C66" s="65"/>
      <c r="D66" s="91"/>
      <c r="E66" s="95"/>
      <c r="F66" s="92"/>
      <c r="G66" s="44"/>
      <c r="H66" s="102"/>
      <c r="I66" s="102"/>
      <c r="J66" s="102">
        <f>H66-I66</f>
        <v>0</v>
      </c>
    </row>
    <row r="67" s="7" customFormat="1" ht="13.5" spans="1:10">
      <c r="A67" s="43"/>
      <c r="B67" s="110"/>
      <c r="C67" s="65"/>
      <c r="D67" s="91"/>
      <c r="E67" s="95"/>
      <c r="F67" s="92"/>
      <c r="G67" s="44"/>
      <c r="H67" s="102"/>
      <c r="I67" s="102"/>
      <c r="J67" s="102"/>
    </row>
    <row r="68" s="7" customFormat="1" ht="18" customHeight="1" spans="1:10">
      <c r="A68" s="117">
        <v>222</v>
      </c>
      <c r="B68" s="140"/>
      <c r="C68" s="141" t="s">
        <v>88</v>
      </c>
      <c r="D68" s="91"/>
      <c r="E68" s="95"/>
      <c r="F68" s="92"/>
      <c r="G68" s="44"/>
      <c r="H68" s="104">
        <f>SUM(H69:H70)</f>
        <v>0</v>
      </c>
      <c r="I68" s="104">
        <f>SUM(I69:I70)</f>
        <v>0</v>
      </c>
      <c r="J68" s="104">
        <f>H68-I68</f>
        <v>0</v>
      </c>
    </row>
    <row r="69" s="7" customFormat="1" ht="18" customHeight="1" spans="1:10">
      <c r="A69" s="43"/>
      <c r="B69" s="140"/>
      <c r="C69" s="65"/>
      <c r="D69" s="91"/>
      <c r="E69" s="95"/>
      <c r="F69" s="92"/>
      <c r="G69" s="44"/>
      <c r="H69" s="102"/>
      <c r="I69" s="102"/>
      <c r="J69" s="102"/>
    </row>
    <row r="70" s="7" customFormat="1" ht="13.5" spans="1:10">
      <c r="A70" s="43"/>
      <c r="B70" s="140"/>
      <c r="C70" s="65"/>
      <c r="D70" s="91"/>
      <c r="E70" s="95"/>
      <c r="F70" s="92"/>
      <c r="G70" s="44"/>
      <c r="H70" s="102"/>
      <c r="I70" s="102"/>
      <c r="J70" s="102"/>
    </row>
    <row r="71" s="7" customFormat="1" ht="13.5" spans="1:10">
      <c r="A71" s="43"/>
      <c r="B71" s="140"/>
      <c r="C71" s="65"/>
      <c r="D71" s="91"/>
      <c r="E71" s="95"/>
      <c r="F71" s="92"/>
      <c r="G71" s="44"/>
      <c r="H71" s="102"/>
      <c r="I71" s="102"/>
      <c r="J71" s="102"/>
    </row>
    <row r="72" s="7" customFormat="1" ht="18.75" spans="1:10">
      <c r="A72" s="105">
        <v>223</v>
      </c>
      <c r="B72" s="142"/>
      <c r="C72" s="107" t="s">
        <v>89</v>
      </c>
      <c r="D72" s="91"/>
      <c r="E72" s="95"/>
      <c r="F72" s="92"/>
      <c r="G72" s="44"/>
      <c r="H72" s="104">
        <f>SUM(H73:H75)</f>
        <v>500000</v>
      </c>
      <c r="I72" s="104">
        <f>SUM(I73:I75)</f>
        <v>0</v>
      </c>
      <c r="J72" s="104">
        <f t="shared" ref="J72:J80" si="4">H72-I72</f>
        <v>500000</v>
      </c>
    </row>
    <row r="73" s="7" customFormat="1" ht="13.5" spans="1:10">
      <c r="A73" s="43"/>
      <c r="B73" s="143"/>
      <c r="C73" s="144"/>
      <c r="D73" s="91"/>
      <c r="E73" s="70"/>
      <c r="F73" s="92"/>
      <c r="G73" s="44"/>
      <c r="H73" s="102"/>
      <c r="I73" s="102"/>
      <c r="J73" s="102">
        <f t="shared" si="4"/>
        <v>0</v>
      </c>
    </row>
    <row r="74" s="8" customFormat="1" ht="27" spans="1:10">
      <c r="A74" s="43">
        <v>2230105</v>
      </c>
      <c r="B74" s="145" t="s">
        <v>90</v>
      </c>
      <c r="C74" s="146" t="s">
        <v>91</v>
      </c>
      <c r="D74" s="100">
        <v>275</v>
      </c>
      <c r="E74" s="109" t="s">
        <v>92</v>
      </c>
      <c r="F74" s="147" t="s">
        <v>18</v>
      </c>
      <c r="G74" s="44" t="s">
        <v>93</v>
      </c>
      <c r="H74" s="102">
        <v>500000</v>
      </c>
      <c r="I74" s="102"/>
      <c r="J74" s="102">
        <f t="shared" si="4"/>
        <v>500000</v>
      </c>
    </row>
    <row r="75" s="1" customFormat="1" spans="1:10">
      <c r="A75" s="43"/>
      <c r="B75" s="108"/>
      <c r="C75" s="148"/>
      <c r="D75" s="149"/>
      <c r="E75" s="43"/>
      <c r="F75" s="52"/>
      <c r="G75" s="44"/>
      <c r="H75" s="102"/>
      <c r="I75" s="102"/>
      <c r="J75" s="102">
        <f t="shared" si="4"/>
        <v>0</v>
      </c>
    </row>
    <row r="76" s="1" customFormat="1" ht="18.75" spans="1:10">
      <c r="A76" s="105">
        <v>224</v>
      </c>
      <c r="B76" s="106"/>
      <c r="C76" s="150" t="s">
        <v>94</v>
      </c>
      <c r="D76" s="149"/>
      <c r="E76" s="151"/>
      <c r="F76" s="52"/>
      <c r="G76" s="44"/>
      <c r="H76" s="104">
        <f>SUM(H77:H79)</f>
        <v>2170000</v>
      </c>
      <c r="I76" s="104">
        <f>SUM(I77:I79)</f>
        <v>0</v>
      </c>
      <c r="J76" s="104">
        <f t="shared" si="4"/>
        <v>2170000</v>
      </c>
    </row>
    <row r="77" s="1" customFormat="1" ht="18.75" spans="1:10">
      <c r="A77" s="105"/>
      <c r="B77" s="106"/>
      <c r="C77" s="150"/>
      <c r="D77" s="149"/>
      <c r="E77" s="151"/>
      <c r="F77" s="52"/>
      <c r="G77" s="44"/>
      <c r="H77" s="102"/>
      <c r="I77" s="102"/>
      <c r="J77" s="102">
        <f t="shared" si="4"/>
        <v>0</v>
      </c>
    </row>
    <row r="78" s="7" customFormat="1" ht="27" spans="1:10">
      <c r="A78" s="43">
        <v>2240601</v>
      </c>
      <c r="B78" s="152" t="s">
        <v>95</v>
      </c>
      <c r="C78" s="148" t="s">
        <v>96</v>
      </c>
      <c r="D78" s="149">
        <v>287</v>
      </c>
      <c r="E78" s="151" t="s">
        <v>54</v>
      </c>
      <c r="F78" s="147" t="s">
        <v>18</v>
      </c>
      <c r="G78" s="44" t="s">
        <v>97</v>
      </c>
      <c r="H78" s="102">
        <v>2170000</v>
      </c>
      <c r="I78" s="102"/>
      <c r="J78" s="102">
        <f t="shared" si="4"/>
        <v>2170000</v>
      </c>
    </row>
    <row r="79" s="1" customFormat="1" spans="1:10">
      <c r="A79" s="43"/>
      <c r="B79" s="153"/>
      <c r="C79" s="154"/>
      <c r="D79" s="149"/>
      <c r="E79" s="151"/>
      <c r="F79" s="52"/>
      <c r="G79" s="44"/>
      <c r="H79" s="102"/>
      <c r="I79" s="102"/>
      <c r="J79" s="102">
        <f t="shared" si="4"/>
        <v>0</v>
      </c>
    </row>
    <row r="80" s="1" customFormat="1" ht="18.75" spans="1:10">
      <c r="A80" s="105">
        <v>229</v>
      </c>
      <c r="B80" s="106"/>
      <c r="C80" s="57" t="s">
        <v>98</v>
      </c>
      <c r="D80" s="149"/>
      <c r="E80" s="151"/>
      <c r="F80" s="52"/>
      <c r="G80" s="44"/>
      <c r="H80" s="104">
        <f>SUM(H81:H82)</f>
        <v>0</v>
      </c>
      <c r="I80" s="104">
        <f>SUM(I81:I82)</f>
        <v>0</v>
      </c>
      <c r="J80" s="104">
        <f t="shared" si="4"/>
        <v>0</v>
      </c>
    </row>
    <row r="81" s="1" customFormat="1" spans="1:13">
      <c r="A81" s="155"/>
      <c r="B81" s="155"/>
      <c r="C81" s="155"/>
      <c r="D81" s="155"/>
      <c r="E81" s="155"/>
      <c r="F81" s="156"/>
      <c r="G81" s="155"/>
      <c r="H81" s="155"/>
      <c r="I81" s="155"/>
      <c r="J81" s="155"/>
      <c r="K81" s="123"/>
      <c r="L81" s="123"/>
      <c r="M81" s="123"/>
    </row>
    <row r="82" s="1" customFormat="1" spans="1:10">
      <c r="A82" s="119"/>
      <c r="B82" s="157"/>
      <c r="C82" s="158"/>
      <c r="D82" s="159"/>
      <c r="E82" s="151"/>
      <c r="F82" s="52"/>
      <c r="G82" s="160"/>
      <c r="H82" s="161"/>
      <c r="I82" s="131"/>
      <c r="J82" s="102">
        <f>H82-I82</f>
        <v>0</v>
      </c>
    </row>
    <row r="83" s="1" customFormat="1" ht="18.75" spans="1:10">
      <c r="A83" s="119"/>
      <c r="B83" s="110"/>
      <c r="C83" s="113" t="s">
        <v>99</v>
      </c>
      <c r="D83" s="159"/>
      <c r="E83" s="151"/>
      <c r="F83" s="52"/>
      <c r="G83" s="160"/>
      <c r="H83" s="162">
        <f>H4+H13+H16+H19+H24+H27+H30+H34+H37+H40+H44+H53+H56+H59+H62+H65+H68+H72+H76+H80</f>
        <v>146461500</v>
      </c>
      <c r="I83" s="162">
        <f>I4+I16+I19+I24+I27+I30+I34+I37+I40+I44+I53+I56+I59+I62+I65+I68+I72+I76+I80</f>
        <v>0</v>
      </c>
      <c r="J83" s="104">
        <f>H83-I83</f>
        <v>146461500</v>
      </c>
    </row>
    <row r="84" s="1" customFormat="1" spans="1:10">
      <c r="A84" s="119"/>
      <c r="B84" s="157"/>
      <c r="C84" s="158"/>
      <c r="D84" s="159"/>
      <c r="E84" s="151"/>
      <c r="F84" s="52"/>
      <c r="G84" s="160"/>
      <c r="H84" s="161"/>
      <c r="I84" s="131"/>
      <c r="J84" s="102">
        <f>H84-I84</f>
        <v>0</v>
      </c>
    </row>
    <row r="85" s="7" customFormat="1" ht="13.5" spans="1:10">
      <c r="A85" s="163"/>
      <c r="B85" s="164"/>
      <c r="C85" s="44"/>
      <c r="D85" s="149"/>
      <c r="E85" s="151"/>
      <c r="F85" s="165"/>
      <c r="G85" s="44"/>
      <c r="H85" s="166"/>
      <c r="I85" s="166"/>
      <c r="J85" s="102">
        <f t="shared" ref="J85:J108" si="5">H85-I85</f>
        <v>0</v>
      </c>
    </row>
    <row r="86" s="7" customFormat="1" ht="27" spans="1:10">
      <c r="A86" s="119"/>
      <c r="B86" s="167" t="s">
        <v>100</v>
      </c>
      <c r="C86" s="168" t="s">
        <v>101</v>
      </c>
      <c r="D86" s="169"/>
      <c r="E86" s="119">
        <v>2003</v>
      </c>
      <c r="F86" s="170" t="s">
        <v>55</v>
      </c>
      <c r="G86" s="44" t="s">
        <v>102</v>
      </c>
      <c r="H86" s="171">
        <v>3020000</v>
      </c>
      <c r="I86" s="161"/>
      <c r="J86" s="131">
        <f t="shared" si="5"/>
        <v>3020000</v>
      </c>
    </row>
    <row r="87" s="7" customFormat="1" ht="27" spans="1:10">
      <c r="A87" s="119"/>
      <c r="B87" s="167" t="s">
        <v>100</v>
      </c>
      <c r="C87" s="168" t="s">
        <v>103</v>
      </c>
      <c r="D87" s="172"/>
      <c r="E87" s="173" t="s">
        <v>104</v>
      </c>
      <c r="F87" s="170" t="s">
        <v>55</v>
      </c>
      <c r="G87" s="83" t="s">
        <v>105</v>
      </c>
      <c r="H87" s="174">
        <v>1950000</v>
      </c>
      <c r="I87" s="161"/>
      <c r="J87" s="131">
        <f t="shared" si="5"/>
        <v>1950000</v>
      </c>
    </row>
    <row r="88" s="7" customFormat="1" ht="27" spans="1:10">
      <c r="A88" s="119"/>
      <c r="B88" s="167" t="s">
        <v>100</v>
      </c>
      <c r="C88" s="168" t="s">
        <v>103</v>
      </c>
      <c r="D88" s="172">
        <v>543</v>
      </c>
      <c r="E88" s="173" t="s">
        <v>106</v>
      </c>
      <c r="F88" s="170" t="s">
        <v>55</v>
      </c>
      <c r="G88" s="83" t="s">
        <v>107</v>
      </c>
      <c r="H88" s="174">
        <v>1140000</v>
      </c>
      <c r="I88" s="161"/>
      <c r="J88" s="131">
        <f t="shared" si="5"/>
        <v>1140000</v>
      </c>
    </row>
    <row r="89" s="7" customFormat="1" ht="27" spans="1:10">
      <c r="A89" s="175"/>
      <c r="B89" s="176"/>
      <c r="C89" s="168" t="s">
        <v>108</v>
      </c>
      <c r="D89" s="177"/>
      <c r="E89" s="151"/>
      <c r="F89" s="178" t="s">
        <v>109</v>
      </c>
      <c r="G89" s="44"/>
      <c r="H89" s="179">
        <v>15060000</v>
      </c>
      <c r="I89" s="182"/>
      <c r="J89" s="102">
        <f t="shared" si="5"/>
        <v>15060000</v>
      </c>
    </row>
    <row r="90" s="7" customFormat="1" ht="27" spans="1:10">
      <c r="A90" s="175"/>
      <c r="B90" s="176"/>
      <c r="C90" s="168" t="s">
        <v>110</v>
      </c>
      <c r="D90" s="177"/>
      <c r="E90" s="42"/>
      <c r="F90" s="178" t="s">
        <v>109</v>
      </c>
      <c r="G90" s="44"/>
      <c r="H90" s="179">
        <v>22810000</v>
      </c>
      <c r="I90" s="182"/>
      <c r="J90" s="102">
        <f t="shared" si="5"/>
        <v>22810000</v>
      </c>
    </row>
    <row r="91" s="7" customFormat="1" ht="27" spans="1:10">
      <c r="A91" s="180">
        <v>1100106</v>
      </c>
      <c r="B91" s="44" t="s">
        <v>111</v>
      </c>
      <c r="C91" s="168" t="s">
        <v>112</v>
      </c>
      <c r="D91" s="48">
        <v>393</v>
      </c>
      <c r="E91" s="151" t="s">
        <v>113</v>
      </c>
      <c r="F91" s="43" t="s">
        <v>55</v>
      </c>
      <c r="G91" s="181" t="s">
        <v>114</v>
      </c>
      <c r="H91" s="182">
        <v>64150000</v>
      </c>
      <c r="I91" s="182"/>
      <c r="J91" s="210">
        <f t="shared" si="5"/>
        <v>64150000</v>
      </c>
    </row>
    <row r="92" s="7" customFormat="1" ht="27" spans="1:10">
      <c r="A92" s="180">
        <v>1100199</v>
      </c>
      <c r="B92" s="44" t="s">
        <v>115</v>
      </c>
      <c r="C92" s="168" t="s">
        <v>116</v>
      </c>
      <c r="D92" s="48">
        <v>393</v>
      </c>
      <c r="E92" s="151" t="s">
        <v>113</v>
      </c>
      <c r="F92" s="43" t="s">
        <v>55</v>
      </c>
      <c r="G92" s="181" t="s">
        <v>114</v>
      </c>
      <c r="H92" s="182">
        <v>24643500</v>
      </c>
      <c r="I92" s="182"/>
      <c r="J92" s="210">
        <f t="shared" si="5"/>
        <v>24643500</v>
      </c>
    </row>
    <row r="93" s="7" customFormat="1" ht="27" spans="1:10">
      <c r="A93" s="175"/>
      <c r="B93" s="176"/>
      <c r="C93" s="183" t="s">
        <v>117</v>
      </c>
      <c r="D93" s="177"/>
      <c r="E93" s="184" t="s">
        <v>118</v>
      </c>
      <c r="F93" s="143" t="s">
        <v>55</v>
      </c>
      <c r="G93" s="44" t="s">
        <v>119</v>
      </c>
      <c r="H93" s="102">
        <v>81610000</v>
      </c>
      <c r="I93" s="102"/>
      <c r="J93" s="182">
        <f t="shared" si="5"/>
        <v>81610000</v>
      </c>
    </row>
    <row r="94" s="7" customFormat="1" ht="27" spans="1:11">
      <c r="A94" s="175">
        <v>2300227</v>
      </c>
      <c r="B94" s="185" t="s">
        <v>120</v>
      </c>
      <c r="C94" s="186" t="s">
        <v>121</v>
      </c>
      <c r="D94" s="177"/>
      <c r="E94" s="184"/>
      <c r="F94" s="178" t="s">
        <v>109</v>
      </c>
      <c r="G94" s="44"/>
      <c r="H94" s="102">
        <v>226990000</v>
      </c>
      <c r="I94" s="182"/>
      <c r="J94" s="182">
        <f t="shared" si="5"/>
        <v>226990000</v>
      </c>
      <c r="K94" s="211"/>
    </row>
    <row r="95" s="1" customFormat="1" ht="27" spans="1:13">
      <c r="A95" s="175">
        <v>1100202</v>
      </c>
      <c r="B95" s="176" t="s">
        <v>122</v>
      </c>
      <c r="C95" s="187" t="s">
        <v>123</v>
      </c>
      <c r="D95" s="177">
        <v>373</v>
      </c>
      <c r="E95" s="184" t="s">
        <v>124</v>
      </c>
      <c r="F95" s="143" t="s">
        <v>18</v>
      </c>
      <c r="G95" s="188" t="s">
        <v>125</v>
      </c>
      <c r="H95" s="102">
        <v>467700</v>
      </c>
      <c r="I95" s="102"/>
      <c r="J95" s="102">
        <f t="shared" si="5"/>
        <v>467700</v>
      </c>
      <c r="K95" s="123"/>
      <c r="L95" s="123"/>
      <c r="M95" s="123"/>
    </row>
    <row r="96" s="1" customFormat="1" ht="27" spans="1:13">
      <c r="A96" s="43">
        <v>1100202</v>
      </c>
      <c r="B96" s="44" t="s">
        <v>122</v>
      </c>
      <c r="C96" s="187" t="s">
        <v>126</v>
      </c>
      <c r="D96" s="48">
        <v>291</v>
      </c>
      <c r="E96" s="151" t="s">
        <v>127</v>
      </c>
      <c r="F96" s="43" t="s">
        <v>55</v>
      </c>
      <c r="G96" s="44" t="s">
        <v>128</v>
      </c>
      <c r="H96" s="102">
        <v>311800</v>
      </c>
      <c r="I96" s="102"/>
      <c r="J96" s="102">
        <f t="shared" si="5"/>
        <v>311800</v>
      </c>
      <c r="K96" s="123"/>
      <c r="L96" s="123"/>
      <c r="M96" s="123"/>
    </row>
    <row r="97" s="5" customFormat="1" ht="27" spans="1:13">
      <c r="A97" s="189">
        <v>1100248</v>
      </c>
      <c r="B97" s="190" t="s">
        <v>129</v>
      </c>
      <c r="C97" s="191" t="s">
        <v>130</v>
      </c>
      <c r="D97" s="192">
        <v>276</v>
      </c>
      <c r="E97" s="193" t="s">
        <v>131</v>
      </c>
      <c r="F97" s="194" t="s">
        <v>18</v>
      </c>
      <c r="G97" s="195" t="s">
        <v>132</v>
      </c>
      <c r="H97" s="196">
        <v>2576000</v>
      </c>
      <c r="I97" s="196"/>
      <c r="J97" s="212">
        <f t="shared" si="5"/>
        <v>2576000</v>
      </c>
      <c r="K97" s="126"/>
      <c r="L97" s="126"/>
      <c r="M97" s="123"/>
    </row>
    <row r="98" s="1" customFormat="1" ht="27" spans="1:13">
      <c r="A98" s="175"/>
      <c r="B98" s="176" t="s">
        <v>133</v>
      </c>
      <c r="C98" s="187" t="s">
        <v>134</v>
      </c>
      <c r="D98" s="192">
        <v>38</v>
      </c>
      <c r="E98" s="193" t="s">
        <v>135</v>
      </c>
      <c r="F98" s="192" t="s">
        <v>18</v>
      </c>
      <c r="G98" s="44" t="s">
        <v>136</v>
      </c>
      <c r="H98" s="102">
        <v>-5366500</v>
      </c>
      <c r="I98" s="102"/>
      <c r="J98" s="182">
        <f t="shared" si="5"/>
        <v>-5366500</v>
      </c>
      <c r="K98" s="123"/>
      <c r="L98" s="123"/>
      <c r="M98" s="123"/>
    </row>
    <row r="99" s="1" customFormat="1" ht="27" spans="1:13">
      <c r="A99" s="175">
        <v>2300602</v>
      </c>
      <c r="B99" s="176" t="s">
        <v>133</v>
      </c>
      <c r="C99" s="187" t="s">
        <v>137</v>
      </c>
      <c r="D99" s="177">
        <v>128</v>
      </c>
      <c r="E99" s="184" t="s">
        <v>138</v>
      </c>
      <c r="F99" s="143" t="s">
        <v>18</v>
      </c>
      <c r="G99" s="44" t="s">
        <v>139</v>
      </c>
      <c r="H99" s="102">
        <v>-730000</v>
      </c>
      <c r="I99" s="102"/>
      <c r="J99" s="182">
        <f t="shared" si="5"/>
        <v>-730000</v>
      </c>
      <c r="K99" s="123"/>
      <c r="L99" s="123"/>
      <c r="M99" s="123"/>
    </row>
    <row r="100" s="1" customFormat="1" ht="27" spans="1:13">
      <c r="A100" s="175">
        <v>2300602</v>
      </c>
      <c r="B100" s="176" t="s">
        <v>133</v>
      </c>
      <c r="C100" s="197" t="s">
        <v>140</v>
      </c>
      <c r="D100" s="192"/>
      <c r="E100" s="193" t="s">
        <v>141</v>
      </c>
      <c r="F100" s="192" t="s">
        <v>18</v>
      </c>
      <c r="G100" s="195" t="s">
        <v>142</v>
      </c>
      <c r="H100" s="102">
        <v>-5290000</v>
      </c>
      <c r="I100" s="102"/>
      <c r="J100" s="182">
        <f t="shared" si="5"/>
        <v>-5290000</v>
      </c>
      <c r="K100" s="123"/>
      <c r="L100" s="123"/>
      <c r="M100" s="123"/>
    </row>
    <row r="101" s="1" customFormat="1" ht="27" spans="1:10">
      <c r="A101" s="64">
        <v>1100602</v>
      </c>
      <c r="B101" s="101" t="s">
        <v>143</v>
      </c>
      <c r="C101" s="198" t="s">
        <v>144</v>
      </c>
      <c r="D101" s="199">
        <v>142</v>
      </c>
      <c r="E101" s="193" t="s">
        <v>145</v>
      </c>
      <c r="F101" s="194" t="s">
        <v>18</v>
      </c>
      <c r="G101" s="44" t="s">
        <v>146</v>
      </c>
      <c r="H101" s="200">
        <v>-21328900</v>
      </c>
      <c r="I101" s="132"/>
      <c r="J101" s="102">
        <f t="shared" si="5"/>
        <v>-21328900</v>
      </c>
    </row>
    <row r="102" s="9" customFormat="1" ht="27" spans="1:10">
      <c r="A102" s="143">
        <v>1100245</v>
      </c>
      <c r="B102" s="201" t="s">
        <v>147</v>
      </c>
      <c r="C102" s="190" t="s">
        <v>148</v>
      </c>
      <c r="D102" s="202">
        <v>148</v>
      </c>
      <c r="E102" s="203" t="s">
        <v>149</v>
      </c>
      <c r="F102" s="78" t="s">
        <v>18</v>
      </c>
      <c r="G102" s="204" t="s">
        <v>150</v>
      </c>
      <c r="H102" s="200">
        <v>126000</v>
      </c>
      <c r="I102" s="200"/>
      <c r="J102" s="102">
        <f t="shared" si="5"/>
        <v>126000</v>
      </c>
    </row>
    <row r="103" s="9" customFormat="1" ht="27" spans="1:10">
      <c r="A103" s="175">
        <v>2300227</v>
      </c>
      <c r="B103" s="185" t="s">
        <v>120</v>
      </c>
      <c r="C103" s="205" t="s">
        <v>151</v>
      </c>
      <c r="D103" s="48">
        <v>161</v>
      </c>
      <c r="E103" s="42" t="s">
        <v>152</v>
      </c>
      <c r="F103" s="43" t="s">
        <v>18</v>
      </c>
      <c r="G103" s="44" t="s">
        <v>153</v>
      </c>
      <c r="H103" s="49">
        <v>30000</v>
      </c>
      <c r="I103" s="132"/>
      <c r="J103" s="131">
        <f t="shared" si="5"/>
        <v>30000</v>
      </c>
    </row>
    <row r="104" s="9" customFormat="1" ht="40.5" spans="1:10">
      <c r="A104" s="143">
        <v>1100202</v>
      </c>
      <c r="B104" s="201" t="s">
        <v>122</v>
      </c>
      <c r="C104" s="190" t="s">
        <v>154</v>
      </c>
      <c r="D104" s="202">
        <v>226</v>
      </c>
      <c r="E104" s="203" t="s">
        <v>155</v>
      </c>
      <c r="F104" s="206" t="s">
        <v>55</v>
      </c>
      <c r="G104" s="204" t="s">
        <v>156</v>
      </c>
      <c r="H104" s="200">
        <v>17400000</v>
      </c>
      <c r="I104" s="200"/>
      <c r="J104" s="102">
        <f t="shared" si="5"/>
        <v>17400000</v>
      </c>
    </row>
    <row r="105" s="9" customFormat="1" ht="27" spans="1:10">
      <c r="A105" s="143">
        <v>1100207</v>
      </c>
      <c r="B105" s="201" t="s">
        <v>157</v>
      </c>
      <c r="C105" s="190" t="s">
        <v>158</v>
      </c>
      <c r="D105" s="202">
        <v>228</v>
      </c>
      <c r="E105" s="203" t="s">
        <v>159</v>
      </c>
      <c r="F105" s="206" t="s">
        <v>55</v>
      </c>
      <c r="G105" s="204" t="s">
        <v>160</v>
      </c>
      <c r="H105" s="200">
        <v>44900000</v>
      </c>
      <c r="I105" s="200"/>
      <c r="J105" s="102">
        <f t="shared" si="5"/>
        <v>44900000</v>
      </c>
    </row>
    <row r="106" s="9" customFormat="1" ht="27" spans="1:10">
      <c r="A106" s="143">
        <v>1100202</v>
      </c>
      <c r="B106" s="201" t="s">
        <v>122</v>
      </c>
      <c r="C106" s="190" t="s">
        <v>161</v>
      </c>
      <c r="D106" s="202">
        <v>229</v>
      </c>
      <c r="E106" s="203" t="s">
        <v>159</v>
      </c>
      <c r="F106" s="206" t="s">
        <v>55</v>
      </c>
      <c r="G106" s="204" t="s">
        <v>162</v>
      </c>
      <c r="H106" s="200">
        <v>763353000</v>
      </c>
      <c r="I106" s="200">
        <f>317220.06+600000+200000+150000+1000000+30000+39000+50000+250000</f>
        <v>2636220.06</v>
      </c>
      <c r="J106" s="102">
        <f t="shared" si="5"/>
        <v>760716779.94</v>
      </c>
    </row>
    <row r="107" s="9" customFormat="1" ht="27" spans="1:10">
      <c r="A107" s="143">
        <v>1100226</v>
      </c>
      <c r="B107" s="201" t="s">
        <v>163</v>
      </c>
      <c r="C107" s="190" t="s">
        <v>164</v>
      </c>
      <c r="D107" s="202">
        <v>236</v>
      </c>
      <c r="E107" s="203" t="s">
        <v>165</v>
      </c>
      <c r="F107" s="206" t="s">
        <v>55</v>
      </c>
      <c r="G107" s="204" t="s">
        <v>166</v>
      </c>
      <c r="H107" s="200">
        <v>14820000</v>
      </c>
      <c r="I107" s="200"/>
      <c r="J107" s="102">
        <f t="shared" si="5"/>
        <v>14820000</v>
      </c>
    </row>
    <row r="108" s="9" customFormat="1" ht="27" spans="1:10">
      <c r="A108" s="143">
        <v>1100231</v>
      </c>
      <c r="B108" s="201" t="s">
        <v>167</v>
      </c>
      <c r="C108" s="190" t="s">
        <v>168</v>
      </c>
      <c r="D108" s="202">
        <v>244</v>
      </c>
      <c r="E108" s="203" t="s">
        <v>169</v>
      </c>
      <c r="F108" s="206" t="s">
        <v>55</v>
      </c>
      <c r="G108" s="204" t="s">
        <v>170</v>
      </c>
      <c r="H108" s="200">
        <v>105440000</v>
      </c>
      <c r="I108" s="200"/>
      <c r="J108" s="102">
        <f t="shared" si="5"/>
        <v>105440000</v>
      </c>
    </row>
    <row r="109" s="9" customFormat="1" ht="27" spans="1:10">
      <c r="A109" s="143">
        <v>1100248</v>
      </c>
      <c r="B109" s="201" t="s">
        <v>129</v>
      </c>
      <c r="C109" s="190" t="s">
        <v>171</v>
      </c>
      <c r="D109" s="202">
        <v>245</v>
      </c>
      <c r="E109" s="203" t="s">
        <v>172</v>
      </c>
      <c r="F109" s="206" t="s">
        <v>55</v>
      </c>
      <c r="G109" s="204" t="s">
        <v>173</v>
      </c>
      <c r="H109" s="200">
        <v>2440000</v>
      </c>
      <c r="I109" s="200"/>
      <c r="J109" s="102">
        <f t="shared" ref="J109:J155" si="6">H109-I109</f>
        <v>2440000</v>
      </c>
    </row>
    <row r="110" s="9" customFormat="1" ht="27" spans="1:10">
      <c r="A110" s="143">
        <v>1100249</v>
      </c>
      <c r="B110" s="201" t="s">
        <v>174</v>
      </c>
      <c r="C110" s="190" t="s">
        <v>175</v>
      </c>
      <c r="D110" s="202">
        <v>245</v>
      </c>
      <c r="E110" s="203" t="s">
        <v>172</v>
      </c>
      <c r="F110" s="206" t="s">
        <v>55</v>
      </c>
      <c r="G110" s="204" t="s">
        <v>173</v>
      </c>
      <c r="H110" s="200">
        <v>720000</v>
      </c>
      <c r="I110" s="200"/>
      <c r="J110" s="102">
        <f t="shared" si="6"/>
        <v>720000</v>
      </c>
    </row>
    <row r="111" s="9" customFormat="1" ht="27" spans="1:10">
      <c r="A111" s="143">
        <v>1100248</v>
      </c>
      <c r="B111" s="201" t="s">
        <v>129</v>
      </c>
      <c r="C111" s="190" t="s">
        <v>176</v>
      </c>
      <c r="D111" s="202">
        <v>245</v>
      </c>
      <c r="E111" s="203" t="s">
        <v>172</v>
      </c>
      <c r="F111" s="206" t="s">
        <v>55</v>
      </c>
      <c r="G111" s="204" t="s">
        <v>173</v>
      </c>
      <c r="H111" s="200">
        <v>11080000</v>
      </c>
      <c r="I111" s="200"/>
      <c r="J111" s="102">
        <f t="shared" si="6"/>
        <v>11080000</v>
      </c>
    </row>
    <row r="112" s="9" customFormat="1" ht="27" spans="1:10">
      <c r="A112" s="143">
        <v>1100202</v>
      </c>
      <c r="B112" s="201" t="s">
        <v>122</v>
      </c>
      <c r="C112" s="190" t="s">
        <v>177</v>
      </c>
      <c r="D112" s="202">
        <v>245</v>
      </c>
      <c r="E112" s="203" t="s">
        <v>172</v>
      </c>
      <c r="F112" s="206" t="s">
        <v>55</v>
      </c>
      <c r="G112" s="204" t="s">
        <v>173</v>
      </c>
      <c r="H112" s="200">
        <v>9380000</v>
      </c>
      <c r="I112" s="200"/>
      <c r="J112" s="102">
        <f t="shared" si="6"/>
        <v>9380000</v>
      </c>
    </row>
    <row r="113" s="9" customFormat="1" ht="27" spans="1:10">
      <c r="A113" s="143">
        <v>1100249</v>
      </c>
      <c r="B113" s="201" t="s">
        <v>174</v>
      </c>
      <c r="C113" s="190" t="s">
        <v>178</v>
      </c>
      <c r="D113" s="202">
        <v>245</v>
      </c>
      <c r="E113" s="203" t="s">
        <v>172</v>
      </c>
      <c r="F113" s="206" t="s">
        <v>55</v>
      </c>
      <c r="G113" s="204" t="s">
        <v>173</v>
      </c>
      <c r="H113" s="200">
        <v>4200000</v>
      </c>
      <c r="I113" s="200"/>
      <c r="J113" s="102">
        <f t="shared" si="6"/>
        <v>4200000</v>
      </c>
    </row>
    <row r="114" s="9" customFormat="1" ht="27" spans="1:10">
      <c r="A114" s="143">
        <v>1100249</v>
      </c>
      <c r="B114" s="201" t="s">
        <v>174</v>
      </c>
      <c r="C114" s="190" t="s">
        <v>179</v>
      </c>
      <c r="D114" s="202">
        <v>245</v>
      </c>
      <c r="E114" s="203" t="s">
        <v>172</v>
      </c>
      <c r="F114" s="206" t="s">
        <v>55</v>
      </c>
      <c r="G114" s="204" t="s">
        <v>173</v>
      </c>
      <c r="H114" s="200">
        <v>1710000</v>
      </c>
      <c r="I114" s="200"/>
      <c r="J114" s="102">
        <f t="shared" si="6"/>
        <v>1710000</v>
      </c>
    </row>
    <row r="115" s="9" customFormat="1" ht="27" spans="1:10">
      <c r="A115" s="143">
        <v>1100249</v>
      </c>
      <c r="B115" s="201" t="s">
        <v>174</v>
      </c>
      <c r="C115" s="190" t="s">
        <v>180</v>
      </c>
      <c r="D115" s="202">
        <v>245</v>
      </c>
      <c r="E115" s="203" t="s">
        <v>172</v>
      </c>
      <c r="F115" s="206" t="s">
        <v>55</v>
      </c>
      <c r="G115" s="204" t="s">
        <v>173</v>
      </c>
      <c r="H115" s="200">
        <v>4020000</v>
      </c>
      <c r="I115" s="200"/>
      <c r="J115" s="102">
        <f t="shared" si="6"/>
        <v>4020000</v>
      </c>
    </row>
    <row r="116" s="9" customFormat="1" ht="27" spans="1:10">
      <c r="A116" s="143">
        <v>1100249</v>
      </c>
      <c r="B116" s="201" t="s">
        <v>174</v>
      </c>
      <c r="C116" s="190" t="s">
        <v>181</v>
      </c>
      <c r="D116" s="202">
        <v>245</v>
      </c>
      <c r="E116" s="203" t="s">
        <v>172</v>
      </c>
      <c r="F116" s="206" t="s">
        <v>55</v>
      </c>
      <c r="G116" s="204" t="s">
        <v>173</v>
      </c>
      <c r="H116" s="200">
        <v>450000</v>
      </c>
      <c r="I116" s="200"/>
      <c r="J116" s="102">
        <f t="shared" si="6"/>
        <v>450000</v>
      </c>
    </row>
    <row r="117" s="9" customFormat="1" ht="40.5" spans="1:10">
      <c r="A117" s="143">
        <v>1100258</v>
      </c>
      <c r="B117" s="201" t="s">
        <v>182</v>
      </c>
      <c r="C117" s="190" t="s">
        <v>183</v>
      </c>
      <c r="D117" s="202">
        <v>246</v>
      </c>
      <c r="E117" s="203" t="s">
        <v>184</v>
      </c>
      <c r="F117" s="78" t="s">
        <v>18</v>
      </c>
      <c r="G117" s="204" t="s">
        <v>185</v>
      </c>
      <c r="H117" s="200">
        <v>2200000</v>
      </c>
      <c r="I117" s="200"/>
      <c r="J117" s="102">
        <f t="shared" si="6"/>
        <v>2200000</v>
      </c>
    </row>
    <row r="118" s="9" customFormat="1" ht="27" spans="1:10">
      <c r="A118" s="143">
        <v>1100231</v>
      </c>
      <c r="B118" s="201" t="s">
        <v>167</v>
      </c>
      <c r="C118" s="190" t="s">
        <v>186</v>
      </c>
      <c r="D118" s="202">
        <v>258</v>
      </c>
      <c r="E118" s="203" t="s">
        <v>187</v>
      </c>
      <c r="F118" s="206" t="s">
        <v>55</v>
      </c>
      <c r="G118" s="204" t="s">
        <v>188</v>
      </c>
      <c r="H118" s="200">
        <v>129670000</v>
      </c>
      <c r="I118" s="200"/>
      <c r="J118" s="102">
        <f t="shared" si="6"/>
        <v>129670000</v>
      </c>
    </row>
    <row r="119" s="9" customFormat="1" ht="27" spans="1:10">
      <c r="A119" s="143">
        <v>1100228</v>
      </c>
      <c r="B119" s="201" t="s">
        <v>189</v>
      </c>
      <c r="C119" s="190" t="s">
        <v>190</v>
      </c>
      <c r="D119" s="202">
        <v>259</v>
      </c>
      <c r="E119" s="203" t="s">
        <v>191</v>
      </c>
      <c r="F119" s="206" t="s">
        <v>55</v>
      </c>
      <c r="G119" s="204" t="s">
        <v>192</v>
      </c>
      <c r="H119" s="200">
        <v>78860000</v>
      </c>
      <c r="I119" s="200"/>
      <c r="J119" s="102">
        <f t="shared" si="6"/>
        <v>78860000</v>
      </c>
    </row>
    <row r="120" s="9" customFormat="1" ht="27" spans="1:10">
      <c r="A120" s="143">
        <v>1100226</v>
      </c>
      <c r="B120" s="201" t="s">
        <v>193</v>
      </c>
      <c r="C120" s="207" t="s">
        <v>194</v>
      </c>
      <c r="D120" s="202">
        <v>260</v>
      </c>
      <c r="E120" s="193" t="s">
        <v>75</v>
      </c>
      <c r="F120" s="206" t="s">
        <v>55</v>
      </c>
      <c r="G120" s="204" t="s">
        <v>195</v>
      </c>
      <c r="H120" s="200">
        <v>41690000</v>
      </c>
      <c r="I120" s="200"/>
      <c r="J120" s="102">
        <f t="shared" si="6"/>
        <v>41690000</v>
      </c>
    </row>
    <row r="121" s="9" customFormat="1" ht="27" spans="1:10">
      <c r="A121" s="143">
        <v>1100248</v>
      </c>
      <c r="B121" s="201" t="s">
        <v>129</v>
      </c>
      <c r="C121" s="207" t="s">
        <v>196</v>
      </c>
      <c r="D121" s="202">
        <v>262</v>
      </c>
      <c r="E121" s="193" t="s">
        <v>197</v>
      </c>
      <c r="F121" s="206" t="s">
        <v>55</v>
      </c>
      <c r="G121" s="204" t="s">
        <v>198</v>
      </c>
      <c r="H121" s="200">
        <v>120360000</v>
      </c>
      <c r="I121" s="200"/>
      <c r="J121" s="102">
        <f t="shared" si="6"/>
        <v>120360000</v>
      </c>
    </row>
    <row r="122" s="9" customFormat="1" ht="94.5" spans="1:10">
      <c r="A122" s="143">
        <v>1100245</v>
      </c>
      <c r="B122" s="201" t="s">
        <v>147</v>
      </c>
      <c r="C122" s="207" t="s">
        <v>199</v>
      </c>
      <c r="D122" s="202">
        <v>270</v>
      </c>
      <c r="E122" s="193" t="s">
        <v>200</v>
      </c>
      <c r="F122" s="206" t="s">
        <v>18</v>
      </c>
      <c r="G122" s="208" t="s">
        <v>201</v>
      </c>
      <c r="H122" s="200">
        <v>43688600</v>
      </c>
      <c r="I122" s="200"/>
      <c r="J122" s="102">
        <f t="shared" si="6"/>
        <v>43688600</v>
      </c>
    </row>
    <row r="123" s="9" customFormat="1" ht="27" spans="1:10">
      <c r="A123" s="143">
        <v>1100252</v>
      </c>
      <c r="B123" s="201" t="s">
        <v>202</v>
      </c>
      <c r="C123" s="207" t="s">
        <v>203</v>
      </c>
      <c r="D123" s="202">
        <v>274</v>
      </c>
      <c r="E123" s="193" t="s">
        <v>92</v>
      </c>
      <c r="F123" s="206" t="s">
        <v>18</v>
      </c>
      <c r="G123" s="208" t="s">
        <v>204</v>
      </c>
      <c r="H123" s="200">
        <v>21231900</v>
      </c>
      <c r="I123" s="200"/>
      <c r="J123" s="102">
        <f t="shared" si="6"/>
        <v>21231900</v>
      </c>
    </row>
    <row r="124" s="9" customFormat="1" ht="27" spans="1:10">
      <c r="A124" s="143">
        <v>1100299</v>
      </c>
      <c r="B124" s="201" t="s">
        <v>205</v>
      </c>
      <c r="C124" s="207" t="s">
        <v>206</v>
      </c>
      <c r="D124" s="202">
        <v>281</v>
      </c>
      <c r="E124" s="193" t="s">
        <v>207</v>
      </c>
      <c r="F124" s="206" t="s">
        <v>18</v>
      </c>
      <c r="G124" s="208" t="s">
        <v>208</v>
      </c>
      <c r="H124" s="200">
        <v>4400000</v>
      </c>
      <c r="I124" s="200"/>
      <c r="J124" s="102">
        <f t="shared" si="6"/>
        <v>4400000</v>
      </c>
    </row>
    <row r="125" s="9" customFormat="1" ht="27" spans="1:10">
      <c r="A125" s="143">
        <v>1100253</v>
      </c>
      <c r="B125" s="201" t="s">
        <v>209</v>
      </c>
      <c r="C125" s="207" t="s">
        <v>210</v>
      </c>
      <c r="D125" s="202">
        <v>284</v>
      </c>
      <c r="E125" s="193" t="s">
        <v>211</v>
      </c>
      <c r="F125" s="206" t="s">
        <v>18</v>
      </c>
      <c r="G125" s="208" t="s">
        <v>212</v>
      </c>
      <c r="H125" s="200">
        <v>789120000</v>
      </c>
      <c r="I125" s="200"/>
      <c r="J125" s="102">
        <f t="shared" si="6"/>
        <v>789120000</v>
      </c>
    </row>
    <row r="126" s="9" customFormat="1" ht="27" spans="1:10">
      <c r="A126" s="143">
        <v>1100208</v>
      </c>
      <c r="B126" s="201" t="s">
        <v>213</v>
      </c>
      <c r="C126" s="207" t="s">
        <v>214</v>
      </c>
      <c r="D126" s="202">
        <v>286</v>
      </c>
      <c r="E126" s="193" t="s">
        <v>215</v>
      </c>
      <c r="F126" s="92" t="s">
        <v>55</v>
      </c>
      <c r="G126" s="209" t="s">
        <v>216</v>
      </c>
      <c r="H126" s="200">
        <v>6610000</v>
      </c>
      <c r="I126" s="200"/>
      <c r="J126" s="102">
        <f t="shared" si="6"/>
        <v>6610000</v>
      </c>
    </row>
    <row r="127" s="9" customFormat="1" ht="27" spans="1:10">
      <c r="A127" s="143">
        <v>1100202</v>
      </c>
      <c r="B127" s="201" t="s">
        <v>122</v>
      </c>
      <c r="C127" s="207" t="s">
        <v>217</v>
      </c>
      <c r="D127" s="202">
        <v>289</v>
      </c>
      <c r="E127" s="193" t="s">
        <v>54</v>
      </c>
      <c r="F127" s="92" t="s">
        <v>18</v>
      </c>
      <c r="G127" s="209" t="s">
        <v>218</v>
      </c>
      <c r="H127" s="200">
        <v>12433600</v>
      </c>
      <c r="I127" s="200"/>
      <c r="J127" s="102">
        <f t="shared" si="6"/>
        <v>12433600</v>
      </c>
    </row>
    <row r="128" s="9" customFormat="1" ht="27" spans="1:10">
      <c r="A128" s="143">
        <v>1100208</v>
      </c>
      <c r="B128" s="201" t="s">
        <v>213</v>
      </c>
      <c r="C128" s="207" t="s">
        <v>219</v>
      </c>
      <c r="D128" s="202">
        <v>290</v>
      </c>
      <c r="E128" s="193" t="s">
        <v>54</v>
      </c>
      <c r="F128" s="206" t="s">
        <v>18</v>
      </c>
      <c r="G128" s="208" t="s">
        <v>220</v>
      </c>
      <c r="H128" s="200">
        <v>22000</v>
      </c>
      <c r="I128" s="200"/>
      <c r="J128" s="102">
        <f t="shared" si="6"/>
        <v>22000</v>
      </c>
    </row>
    <row r="129" s="9" customFormat="1" ht="27" spans="1:10">
      <c r="A129" s="143">
        <v>1100249</v>
      </c>
      <c r="B129" s="201" t="s">
        <v>174</v>
      </c>
      <c r="C129" s="207" t="s">
        <v>221</v>
      </c>
      <c r="D129" s="202">
        <v>293</v>
      </c>
      <c r="E129" s="193" t="s">
        <v>222</v>
      </c>
      <c r="F129" s="92" t="s">
        <v>55</v>
      </c>
      <c r="G129" s="209" t="s">
        <v>223</v>
      </c>
      <c r="H129" s="200">
        <v>19910000</v>
      </c>
      <c r="I129" s="200"/>
      <c r="J129" s="102">
        <f t="shared" si="6"/>
        <v>19910000</v>
      </c>
    </row>
    <row r="130" s="9" customFormat="1" ht="27" spans="1:10">
      <c r="A130" s="143">
        <v>1100248</v>
      </c>
      <c r="B130" s="201" t="s">
        <v>129</v>
      </c>
      <c r="C130" s="207" t="s">
        <v>224</v>
      </c>
      <c r="D130" s="202">
        <v>295</v>
      </c>
      <c r="E130" s="193" t="s">
        <v>225</v>
      </c>
      <c r="F130" s="92" t="s">
        <v>55</v>
      </c>
      <c r="G130" s="209" t="s">
        <v>226</v>
      </c>
      <c r="H130" s="200">
        <v>20900000</v>
      </c>
      <c r="I130" s="200"/>
      <c r="J130" s="102">
        <f t="shared" si="6"/>
        <v>20900000</v>
      </c>
    </row>
    <row r="131" s="9" customFormat="1" ht="27" spans="1:10">
      <c r="A131" s="143">
        <v>1100207</v>
      </c>
      <c r="B131" s="201" t="s">
        <v>157</v>
      </c>
      <c r="C131" s="207" t="s">
        <v>227</v>
      </c>
      <c r="D131" s="202">
        <v>297</v>
      </c>
      <c r="E131" s="193" t="s">
        <v>22</v>
      </c>
      <c r="F131" s="92" t="s">
        <v>55</v>
      </c>
      <c r="G131" s="209" t="s">
        <v>228</v>
      </c>
      <c r="H131" s="200">
        <v>309330000</v>
      </c>
      <c r="I131" s="200"/>
      <c r="J131" s="102">
        <f t="shared" si="6"/>
        <v>309330000</v>
      </c>
    </row>
    <row r="132" s="9" customFormat="1" ht="54" spans="1:10">
      <c r="A132" s="143">
        <v>1100245</v>
      </c>
      <c r="B132" s="201" t="s">
        <v>147</v>
      </c>
      <c r="C132" s="207" t="s">
        <v>229</v>
      </c>
      <c r="D132" s="202">
        <v>308</v>
      </c>
      <c r="E132" s="193" t="s">
        <v>17</v>
      </c>
      <c r="F132" s="92" t="s">
        <v>55</v>
      </c>
      <c r="G132" s="209" t="s">
        <v>230</v>
      </c>
      <c r="H132" s="200">
        <v>202260000</v>
      </c>
      <c r="I132" s="200"/>
      <c r="J132" s="102">
        <f t="shared" si="6"/>
        <v>202260000</v>
      </c>
    </row>
    <row r="133" s="9" customFormat="1" ht="27" spans="1:10">
      <c r="A133" s="143">
        <v>1100245</v>
      </c>
      <c r="B133" s="201" t="s">
        <v>147</v>
      </c>
      <c r="C133" s="207" t="s">
        <v>231</v>
      </c>
      <c r="D133" s="202">
        <v>310</v>
      </c>
      <c r="E133" s="193" t="s">
        <v>225</v>
      </c>
      <c r="F133" s="92" t="s">
        <v>55</v>
      </c>
      <c r="G133" s="209" t="s">
        <v>232</v>
      </c>
      <c r="H133" s="200">
        <v>19590400</v>
      </c>
      <c r="I133" s="200"/>
      <c r="J133" s="102">
        <f t="shared" si="6"/>
        <v>19590400</v>
      </c>
    </row>
    <row r="134" s="9" customFormat="1" ht="27" spans="1:10">
      <c r="A134" s="143">
        <v>1100258</v>
      </c>
      <c r="B134" s="201" t="s">
        <v>182</v>
      </c>
      <c r="C134" s="207" t="s">
        <v>233</v>
      </c>
      <c r="D134" s="202">
        <v>311</v>
      </c>
      <c r="E134" s="193" t="s">
        <v>234</v>
      </c>
      <c r="F134" s="206" t="s">
        <v>18</v>
      </c>
      <c r="G134" s="208" t="s">
        <v>235</v>
      </c>
      <c r="H134" s="200">
        <v>24190000</v>
      </c>
      <c r="I134" s="200"/>
      <c r="J134" s="102">
        <f t="shared" si="6"/>
        <v>24190000</v>
      </c>
    </row>
    <row r="135" s="9" customFormat="1" ht="27" spans="1:10">
      <c r="A135" s="143">
        <v>1100224</v>
      </c>
      <c r="B135" s="201" t="s">
        <v>236</v>
      </c>
      <c r="C135" s="207" t="s">
        <v>237</v>
      </c>
      <c r="D135" s="202">
        <v>313</v>
      </c>
      <c r="E135" s="193" t="s">
        <v>234</v>
      </c>
      <c r="F135" s="206" t="s">
        <v>18</v>
      </c>
      <c r="G135" s="208" t="s">
        <v>238</v>
      </c>
      <c r="H135" s="200">
        <v>16454400</v>
      </c>
      <c r="I135" s="200">
        <f>800600</f>
        <v>800600</v>
      </c>
      <c r="J135" s="102">
        <f t="shared" si="6"/>
        <v>15653800</v>
      </c>
    </row>
    <row r="136" s="9" customFormat="1" ht="27" spans="1:10">
      <c r="A136" s="143">
        <v>1100208</v>
      </c>
      <c r="B136" s="201" t="s">
        <v>213</v>
      </c>
      <c r="C136" s="207" t="s">
        <v>239</v>
      </c>
      <c r="D136" s="202">
        <v>298</v>
      </c>
      <c r="E136" s="193" t="s">
        <v>71</v>
      </c>
      <c r="F136" s="206" t="s">
        <v>18</v>
      </c>
      <c r="G136" s="208" t="s">
        <v>240</v>
      </c>
      <c r="H136" s="200">
        <v>516100</v>
      </c>
      <c r="I136" s="200"/>
      <c r="J136" s="102">
        <f t="shared" si="6"/>
        <v>516100</v>
      </c>
    </row>
    <row r="137" s="9" customFormat="1" ht="26" customHeight="1" spans="1:10">
      <c r="A137" s="143">
        <v>1100243</v>
      </c>
      <c r="B137" s="201" t="s">
        <v>241</v>
      </c>
      <c r="C137" s="207" t="s">
        <v>242</v>
      </c>
      <c r="D137" s="202">
        <v>298</v>
      </c>
      <c r="E137" s="193" t="s">
        <v>71</v>
      </c>
      <c r="F137" s="206" t="s">
        <v>18</v>
      </c>
      <c r="G137" s="208" t="s">
        <v>240</v>
      </c>
      <c r="H137" s="200">
        <v>278600</v>
      </c>
      <c r="I137" s="200"/>
      <c r="J137" s="102">
        <f t="shared" si="6"/>
        <v>278600</v>
      </c>
    </row>
    <row r="138" s="9" customFormat="1" ht="27" spans="1:10">
      <c r="A138" s="143">
        <v>1100250</v>
      </c>
      <c r="B138" s="201" t="s">
        <v>243</v>
      </c>
      <c r="C138" s="207" t="s">
        <v>244</v>
      </c>
      <c r="D138" s="202">
        <v>318</v>
      </c>
      <c r="E138" s="193" t="s">
        <v>26</v>
      </c>
      <c r="F138" s="92" t="s">
        <v>55</v>
      </c>
      <c r="G138" s="209" t="s">
        <v>245</v>
      </c>
      <c r="H138" s="200">
        <v>10300000</v>
      </c>
      <c r="I138" s="200"/>
      <c r="J138" s="102">
        <f t="shared" si="6"/>
        <v>10300000</v>
      </c>
    </row>
    <row r="139" s="9" customFormat="1" ht="27" spans="1:10">
      <c r="A139" s="143">
        <v>1100208</v>
      </c>
      <c r="B139" s="201" t="s">
        <v>213</v>
      </c>
      <c r="C139" s="207" t="s">
        <v>246</v>
      </c>
      <c r="D139" s="202">
        <v>329</v>
      </c>
      <c r="E139" s="193" t="s">
        <v>247</v>
      </c>
      <c r="F139" s="92" t="s">
        <v>55</v>
      </c>
      <c r="G139" s="209" t="s">
        <v>248</v>
      </c>
      <c r="H139" s="200">
        <v>1490000</v>
      </c>
      <c r="I139" s="200"/>
      <c r="J139" s="102">
        <f t="shared" si="6"/>
        <v>1490000</v>
      </c>
    </row>
    <row r="140" s="9" customFormat="1" ht="27" spans="1:10">
      <c r="A140" s="143">
        <v>1100248</v>
      </c>
      <c r="B140" s="201" t="s">
        <v>129</v>
      </c>
      <c r="C140" s="207" t="s">
        <v>249</v>
      </c>
      <c r="D140" s="202">
        <v>333</v>
      </c>
      <c r="E140" s="193" t="s">
        <v>30</v>
      </c>
      <c r="F140" s="92" t="s">
        <v>55</v>
      </c>
      <c r="G140" s="209" t="s">
        <v>250</v>
      </c>
      <c r="H140" s="200">
        <v>86590000</v>
      </c>
      <c r="I140" s="200"/>
      <c r="J140" s="102">
        <f t="shared" si="6"/>
        <v>86590000</v>
      </c>
    </row>
    <row r="141" s="9" customFormat="1" ht="27" spans="1:10">
      <c r="A141" s="143">
        <v>1100245</v>
      </c>
      <c r="B141" s="201" t="s">
        <v>147</v>
      </c>
      <c r="C141" s="207" t="s">
        <v>251</v>
      </c>
      <c r="D141" s="202">
        <v>335</v>
      </c>
      <c r="E141" s="193" t="s">
        <v>26</v>
      </c>
      <c r="F141" s="206" t="s">
        <v>18</v>
      </c>
      <c r="G141" s="208" t="s">
        <v>252</v>
      </c>
      <c r="H141" s="200">
        <v>35790000</v>
      </c>
      <c r="I141" s="200"/>
      <c r="J141" s="102">
        <f t="shared" si="6"/>
        <v>35790000</v>
      </c>
    </row>
    <row r="142" s="9" customFormat="1" ht="27" spans="1:10">
      <c r="A142" s="143">
        <v>1100245</v>
      </c>
      <c r="B142" s="201" t="s">
        <v>147</v>
      </c>
      <c r="C142" s="207" t="s">
        <v>253</v>
      </c>
      <c r="D142" s="202">
        <v>336</v>
      </c>
      <c r="E142" s="193" t="s">
        <v>26</v>
      </c>
      <c r="F142" s="206" t="s">
        <v>18</v>
      </c>
      <c r="G142" s="208" t="s">
        <v>254</v>
      </c>
      <c r="H142" s="200">
        <v>390000</v>
      </c>
      <c r="I142" s="200"/>
      <c r="J142" s="102">
        <f t="shared" si="6"/>
        <v>390000</v>
      </c>
    </row>
    <row r="143" s="9" customFormat="1" ht="27" spans="1:10">
      <c r="A143" s="143">
        <v>1100245</v>
      </c>
      <c r="B143" s="201" t="s">
        <v>147</v>
      </c>
      <c r="C143" s="207" t="s">
        <v>255</v>
      </c>
      <c r="D143" s="202">
        <v>337</v>
      </c>
      <c r="E143" s="193" t="s">
        <v>26</v>
      </c>
      <c r="F143" s="206" t="s">
        <v>18</v>
      </c>
      <c r="G143" s="208" t="s">
        <v>256</v>
      </c>
      <c r="H143" s="200">
        <v>398100</v>
      </c>
      <c r="I143" s="200"/>
      <c r="J143" s="102">
        <f t="shared" si="6"/>
        <v>398100</v>
      </c>
    </row>
    <row r="144" s="9" customFormat="1" ht="27" spans="1:10">
      <c r="A144" s="143">
        <v>1100208</v>
      </c>
      <c r="B144" s="201" t="s">
        <v>213</v>
      </c>
      <c r="C144" s="207" t="s">
        <v>257</v>
      </c>
      <c r="D144" s="202">
        <v>337</v>
      </c>
      <c r="E144" s="193" t="s">
        <v>26</v>
      </c>
      <c r="F144" s="206" t="s">
        <v>18</v>
      </c>
      <c r="G144" s="208" t="s">
        <v>256</v>
      </c>
      <c r="H144" s="200">
        <v>398100</v>
      </c>
      <c r="I144" s="200"/>
      <c r="J144" s="102">
        <f t="shared" si="6"/>
        <v>398100</v>
      </c>
    </row>
    <row r="145" s="9" customFormat="1" ht="27" spans="1:10">
      <c r="A145" s="143">
        <v>1100245</v>
      </c>
      <c r="B145" s="201" t="s">
        <v>147</v>
      </c>
      <c r="C145" s="207" t="s">
        <v>258</v>
      </c>
      <c r="D145" s="202">
        <v>338</v>
      </c>
      <c r="E145" s="193" t="s">
        <v>26</v>
      </c>
      <c r="F145" s="206" t="s">
        <v>18</v>
      </c>
      <c r="G145" s="208" t="s">
        <v>259</v>
      </c>
      <c r="H145" s="200">
        <v>9760000</v>
      </c>
      <c r="I145" s="200"/>
      <c r="J145" s="102">
        <f t="shared" si="6"/>
        <v>9760000</v>
      </c>
    </row>
    <row r="146" s="9" customFormat="1" ht="27" spans="1:10">
      <c r="A146" s="143">
        <v>1100246</v>
      </c>
      <c r="B146" s="201" t="s">
        <v>260</v>
      </c>
      <c r="C146" s="207" t="s">
        <v>261</v>
      </c>
      <c r="D146" s="202">
        <v>339</v>
      </c>
      <c r="E146" s="193" t="s">
        <v>262</v>
      </c>
      <c r="F146" s="206" t="s">
        <v>18</v>
      </c>
      <c r="G146" s="208" t="s">
        <v>263</v>
      </c>
      <c r="H146" s="200">
        <v>500000</v>
      </c>
      <c r="I146" s="200"/>
      <c r="J146" s="102">
        <f t="shared" si="6"/>
        <v>500000</v>
      </c>
    </row>
    <row r="147" s="9" customFormat="1" ht="27" spans="1:10">
      <c r="A147" s="143">
        <v>1100245</v>
      </c>
      <c r="B147" s="201" t="s">
        <v>147</v>
      </c>
      <c r="C147" s="207" t="s">
        <v>264</v>
      </c>
      <c r="D147" s="202">
        <v>341</v>
      </c>
      <c r="E147" s="193" t="s">
        <v>47</v>
      </c>
      <c r="F147" s="206" t="s">
        <v>18</v>
      </c>
      <c r="G147" s="208" t="s">
        <v>265</v>
      </c>
      <c r="H147" s="200">
        <v>5530000</v>
      </c>
      <c r="I147" s="200"/>
      <c r="J147" s="102">
        <f t="shared" si="6"/>
        <v>5530000</v>
      </c>
    </row>
    <row r="148" s="9" customFormat="1" ht="27" spans="1:10">
      <c r="A148" s="143">
        <v>1100245</v>
      </c>
      <c r="B148" s="201" t="s">
        <v>147</v>
      </c>
      <c r="C148" s="207" t="s">
        <v>266</v>
      </c>
      <c r="D148" s="202">
        <v>342</v>
      </c>
      <c r="E148" s="193" t="s">
        <v>26</v>
      </c>
      <c r="F148" s="206" t="s">
        <v>18</v>
      </c>
      <c r="G148" s="208" t="s">
        <v>267</v>
      </c>
      <c r="H148" s="200">
        <v>23120000</v>
      </c>
      <c r="I148" s="200"/>
      <c r="J148" s="102">
        <f t="shared" si="6"/>
        <v>23120000</v>
      </c>
    </row>
    <row r="149" s="9" customFormat="1" ht="135" spans="1:10">
      <c r="A149" s="143">
        <v>1100248</v>
      </c>
      <c r="B149" s="201" t="s">
        <v>129</v>
      </c>
      <c r="C149" s="207" t="s">
        <v>268</v>
      </c>
      <c r="D149" s="202">
        <v>343</v>
      </c>
      <c r="E149" s="193" t="s">
        <v>30</v>
      </c>
      <c r="F149" s="206" t="s">
        <v>18</v>
      </c>
      <c r="G149" s="208" t="s">
        <v>269</v>
      </c>
      <c r="H149" s="200">
        <f>248000+2506200+13594500+3330000+950000+1360000+85300+320000+1050000+745000+121000+280000+1500000+2019300+500000</f>
        <v>28609300</v>
      </c>
      <c r="I149" s="200"/>
      <c r="J149" s="102">
        <f t="shared" si="6"/>
        <v>28609300</v>
      </c>
    </row>
    <row r="150" s="9" customFormat="1" ht="27" spans="1:10">
      <c r="A150" s="143">
        <v>1100202</v>
      </c>
      <c r="B150" s="201" t="s">
        <v>122</v>
      </c>
      <c r="C150" s="207" t="s">
        <v>270</v>
      </c>
      <c r="D150" s="202">
        <v>343</v>
      </c>
      <c r="E150" s="193" t="s">
        <v>30</v>
      </c>
      <c r="F150" s="206" t="s">
        <v>18</v>
      </c>
      <c r="G150" s="208" t="s">
        <v>269</v>
      </c>
      <c r="H150" s="200">
        <v>18622000</v>
      </c>
      <c r="I150" s="200"/>
      <c r="J150" s="102">
        <f t="shared" si="6"/>
        <v>18622000</v>
      </c>
    </row>
    <row r="151" s="9" customFormat="1" ht="27" spans="1:10">
      <c r="A151" s="143">
        <v>1100249</v>
      </c>
      <c r="B151" s="213" t="s">
        <v>174</v>
      </c>
      <c r="C151" s="207" t="s">
        <v>271</v>
      </c>
      <c r="D151" s="202">
        <v>343</v>
      </c>
      <c r="E151" s="193" t="s">
        <v>30</v>
      </c>
      <c r="F151" s="206" t="s">
        <v>18</v>
      </c>
      <c r="G151" s="208" t="s">
        <v>269</v>
      </c>
      <c r="H151" s="200">
        <v>16614000</v>
      </c>
      <c r="I151" s="200"/>
      <c r="J151" s="102">
        <f t="shared" si="6"/>
        <v>16614000</v>
      </c>
    </row>
    <row r="152" s="9" customFormat="1" ht="27" spans="1:10">
      <c r="A152" s="143">
        <v>1100202</v>
      </c>
      <c r="B152" s="213" t="s">
        <v>122</v>
      </c>
      <c r="C152" s="207" t="s">
        <v>272</v>
      </c>
      <c r="D152" s="202">
        <v>343</v>
      </c>
      <c r="E152" s="193" t="s">
        <v>30</v>
      </c>
      <c r="F152" s="206" t="s">
        <v>18</v>
      </c>
      <c r="G152" s="208" t="s">
        <v>269</v>
      </c>
      <c r="H152" s="200">
        <v>51590000</v>
      </c>
      <c r="I152" s="200"/>
      <c r="J152" s="102">
        <f t="shared" si="6"/>
        <v>51590000</v>
      </c>
    </row>
    <row r="153" s="9" customFormat="1" ht="27" spans="1:10">
      <c r="A153" s="143">
        <v>1100249</v>
      </c>
      <c r="B153" s="213" t="s">
        <v>174</v>
      </c>
      <c r="C153" s="207" t="s">
        <v>273</v>
      </c>
      <c r="D153" s="202">
        <v>360</v>
      </c>
      <c r="E153" s="193" t="s">
        <v>30</v>
      </c>
      <c r="F153" s="206" t="s">
        <v>55</v>
      </c>
      <c r="G153" s="208" t="s">
        <v>274</v>
      </c>
      <c r="H153" s="200">
        <v>2580000</v>
      </c>
      <c r="I153" s="200"/>
      <c r="J153" s="102">
        <f t="shared" si="6"/>
        <v>2580000</v>
      </c>
    </row>
    <row r="154" s="9" customFormat="1" ht="27" spans="1:10">
      <c r="A154" s="143">
        <v>1100249</v>
      </c>
      <c r="B154" s="213" t="s">
        <v>174</v>
      </c>
      <c r="C154" s="207" t="s">
        <v>275</v>
      </c>
      <c r="D154" s="202">
        <v>361</v>
      </c>
      <c r="E154" s="193" t="s">
        <v>61</v>
      </c>
      <c r="F154" s="206" t="s">
        <v>55</v>
      </c>
      <c r="G154" s="208" t="s">
        <v>276</v>
      </c>
      <c r="H154" s="200">
        <v>7530000</v>
      </c>
      <c r="I154" s="200"/>
      <c r="J154" s="102">
        <f t="shared" si="6"/>
        <v>7530000</v>
      </c>
    </row>
    <row r="155" s="9" customFormat="1" ht="27" spans="1:10">
      <c r="A155" s="143">
        <v>1100249</v>
      </c>
      <c r="B155" s="213" t="s">
        <v>174</v>
      </c>
      <c r="C155" s="207" t="s">
        <v>277</v>
      </c>
      <c r="D155" s="202">
        <v>5</v>
      </c>
      <c r="E155" s="193" t="s">
        <v>278</v>
      </c>
      <c r="F155" s="206" t="s">
        <v>55</v>
      </c>
      <c r="G155" s="208" t="s">
        <v>279</v>
      </c>
      <c r="H155" s="200">
        <v>2970000</v>
      </c>
      <c r="I155" s="200"/>
      <c r="J155" s="102">
        <v>2318001</v>
      </c>
    </row>
    <row r="156" s="9" customFormat="1" ht="27" spans="1:10">
      <c r="A156" s="143">
        <v>1100249</v>
      </c>
      <c r="B156" s="213" t="s">
        <v>174</v>
      </c>
      <c r="C156" s="207" t="s">
        <v>280</v>
      </c>
      <c r="D156" s="202">
        <v>6</v>
      </c>
      <c r="E156" s="193" t="s">
        <v>278</v>
      </c>
      <c r="F156" s="206" t="s">
        <v>55</v>
      </c>
      <c r="G156" s="208" t="s">
        <v>281</v>
      </c>
      <c r="H156" s="200">
        <v>880000</v>
      </c>
      <c r="I156" s="200"/>
      <c r="J156" s="102">
        <v>2318002</v>
      </c>
    </row>
    <row r="157" s="9" customFormat="1" ht="27" spans="1:10">
      <c r="A157" s="143">
        <v>1100249</v>
      </c>
      <c r="B157" s="213" t="s">
        <v>174</v>
      </c>
      <c r="C157" s="207" t="s">
        <v>282</v>
      </c>
      <c r="D157" s="202">
        <v>7</v>
      </c>
      <c r="E157" s="193" t="s">
        <v>278</v>
      </c>
      <c r="F157" s="206" t="s">
        <v>55</v>
      </c>
      <c r="G157" s="208" t="s">
        <v>283</v>
      </c>
      <c r="H157" s="200">
        <v>2000000</v>
      </c>
      <c r="I157" s="200"/>
      <c r="J157" s="102">
        <v>2318003</v>
      </c>
    </row>
    <row r="158" s="9" customFormat="1" ht="27" spans="1:10">
      <c r="A158" s="143">
        <v>1100249</v>
      </c>
      <c r="B158" s="213" t="s">
        <v>174</v>
      </c>
      <c r="C158" s="207" t="s">
        <v>284</v>
      </c>
      <c r="D158" s="202">
        <v>8</v>
      </c>
      <c r="E158" s="193" t="s">
        <v>278</v>
      </c>
      <c r="F158" s="206" t="s">
        <v>55</v>
      </c>
      <c r="G158" s="208" t="s">
        <v>285</v>
      </c>
      <c r="H158" s="200">
        <v>520000</v>
      </c>
      <c r="I158" s="200"/>
      <c r="J158" s="102">
        <v>2318004</v>
      </c>
    </row>
    <row r="159" s="9" customFormat="1" spans="1:10">
      <c r="A159" s="143"/>
      <c r="B159" s="213"/>
      <c r="C159" s="207"/>
      <c r="D159" s="202"/>
      <c r="E159" s="193"/>
      <c r="F159" s="206"/>
      <c r="G159" s="208"/>
      <c r="H159" s="200"/>
      <c r="I159" s="200"/>
      <c r="J159" s="102"/>
    </row>
    <row r="160" s="9" customFormat="1" spans="1:10">
      <c r="A160" s="143"/>
      <c r="B160" s="213"/>
      <c r="C160" s="207"/>
      <c r="D160" s="202"/>
      <c r="E160" s="193"/>
      <c r="F160" s="206"/>
      <c r="G160" s="208"/>
      <c r="H160" s="200"/>
      <c r="I160" s="200"/>
      <c r="J160" s="102"/>
    </row>
    <row r="161" s="9" customFormat="1" spans="1:10">
      <c r="A161" s="143"/>
      <c r="B161" s="213"/>
      <c r="C161" s="207"/>
      <c r="D161" s="202"/>
      <c r="E161" s="193"/>
      <c r="F161" s="206"/>
      <c r="G161" s="208"/>
      <c r="H161" s="200"/>
      <c r="I161" s="200"/>
      <c r="J161" s="102"/>
    </row>
    <row r="162" s="9" customFormat="1" ht="13" customHeight="1" spans="1:10">
      <c r="A162" s="143"/>
      <c r="B162" s="213"/>
      <c r="C162" s="207"/>
      <c r="D162" s="202"/>
      <c r="E162" s="193"/>
      <c r="F162" s="202"/>
      <c r="G162" s="214"/>
      <c r="H162" s="200"/>
      <c r="I162" s="200"/>
      <c r="J162" s="222"/>
    </row>
    <row r="163" s="9" customFormat="1" ht="18.75" spans="1:10">
      <c r="A163" s="156"/>
      <c r="B163" s="215"/>
      <c r="C163" s="216" t="s">
        <v>286</v>
      </c>
      <c r="D163" s="149"/>
      <c r="E163" s="151"/>
      <c r="F163" s="52"/>
      <c r="G163" s="44"/>
      <c r="H163" s="217">
        <f>SUM(H85:H150)</f>
        <v>3477295700</v>
      </c>
      <c r="I163" s="217">
        <f>SUM(I85:I150)</f>
        <v>3436820.06</v>
      </c>
      <c r="J163" s="223">
        <f>H163-I163</f>
        <v>3473858879.94</v>
      </c>
    </row>
    <row r="164" s="9" customFormat="1" spans="1:10">
      <c r="A164" s="156"/>
      <c r="B164" s="215"/>
      <c r="C164" s="215"/>
      <c r="D164" s="215"/>
      <c r="E164" s="215"/>
      <c r="F164" s="218"/>
      <c r="G164" s="215"/>
      <c r="H164" s="215"/>
      <c r="I164" s="215"/>
      <c r="J164" s="224"/>
    </row>
    <row r="165" s="9" customFormat="1" spans="1:10">
      <c r="A165" s="156"/>
      <c r="B165" s="215"/>
      <c r="C165" s="215"/>
      <c r="D165" s="215"/>
      <c r="E165" s="215"/>
      <c r="F165" s="218"/>
      <c r="G165" s="215"/>
      <c r="H165" s="215"/>
      <c r="I165" s="215"/>
      <c r="J165" s="224"/>
    </row>
    <row r="166" s="9" customFormat="1" spans="1:10">
      <c r="A166" s="156"/>
      <c r="B166" s="215"/>
      <c r="C166" s="215"/>
      <c r="D166" s="215"/>
      <c r="E166" s="215"/>
      <c r="F166" s="218"/>
      <c r="G166" s="215"/>
      <c r="H166" s="215"/>
      <c r="I166" s="215"/>
      <c r="J166" s="224"/>
    </row>
    <row r="167" s="9" customFormat="1" ht="18.75" spans="1:10">
      <c r="A167" s="156"/>
      <c r="B167" s="215"/>
      <c r="C167" s="219" t="s">
        <v>287</v>
      </c>
      <c r="D167" s="215"/>
      <c r="E167" s="215"/>
      <c r="F167" s="218"/>
      <c r="G167" s="215"/>
      <c r="H167" s="220" t="e">
        <f>H83+#REF!+H163</f>
        <v>#REF!</v>
      </c>
      <c r="I167" s="220" t="e">
        <f>I83+#REF!+I163</f>
        <v>#REF!</v>
      </c>
      <c r="J167" s="225" t="e">
        <f>H167-I167</f>
        <v>#REF!</v>
      </c>
    </row>
    <row r="168" s="9" customFormat="1" spans="1:6">
      <c r="A168" s="10"/>
      <c r="F168" s="11"/>
    </row>
    <row r="169" s="9" customFormat="1" spans="1:6">
      <c r="A169" s="10"/>
      <c r="F169" s="11"/>
    </row>
    <row r="170" s="9" customFormat="1" spans="1:10">
      <c r="A170" s="221" t="s">
        <v>288</v>
      </c>
      <c r="B170" s="221"/>
      <c r="C170" s="221"/>
      <c r="D170" s="221"/>
      <c r="E170" s="221"/>
      <c r="F170" s="221"/>
      <c r="G170" s="221"/>
      <c r="H170" s="221"/>
      <c r="I170" s="221"/>
      <c r="J170" s="221"/>
    </row>
    <row r="171" s="9" customFormat="1" spans="1:6">
      <c r="A171" s="10"/>
      <c r="F171" s="11"/>
    </row>
    <row r="172" s="9" customFormat="1" spans="1:6">
      <c r="A172" s="10"/>
      <c r="F172" s="11"/>
    </row>
    <row r="173" s="9" customFormat="1" spans="1:6">
      <c r="A173" s="10"/>
      <c r="F173" s="11"/>
    </row>
    <row r="174" s="9" customFormat="1" spans="1:6">
      <c r="A174" s="10"/>
      <c r="F174" s="11"/>
    </row>
    <row r="175" s="9" customFormat="1" spans="1:6">
      <c r="A175" s="10"/>
      <c r="F175" s="11"/>
    </row>
    <row r="176" s="9" customFormat="1" spans="1:6">
      <c r="A176" s="10"/>
      <c r="F176" s="11"/>
    </row>
    <row r="177" s="9" customFormat="1" spans="1:6">
      <c r="A177" s="10"/>
      <c r="F177" s="11"/>
    </row>
    <row r="178" s="9" customFormat="1" spans="1:6">
      <c r="A178" s="10"/>
      <c r="F178" s="11"/>
    </row>
    <row r="179" s="9" customFormat="1" spans="1:6">
      <c r="A179" s="10"/>
      <c r="F179" s="11"/>
    </row>
    <row r="180" s="9" customFormat="1" spans="1:6">
      <c r="A180" s="10"/>
      <c r="F180" s="11"/>
    </row>
    <row r="181" s="9" customFormat="1" spans="1:6">
      <c r="A181" s="10"/>
      <c r="F181" s="11"/>
    </row>
    <row r="182" s="9" customFormat="1" spans="1:6">
      <c r="A182" s="10"/>
      <c r="F182" s="11"/>
    </row>
    <row r="183" s="9" customFormat="1" spans="1:6">
      <c r="A183" s="10"/>
      <c r="F183" s="11"/>
    </row>
    <row r="184" s="9" customFormat="1" spans="1:6">
      <c r="A184" s="10"/>
      <c r="F184" s="11"/>
    </row>
    <row r="185" s="9" customFormat="1" spans="1:6">
      <c r="A185" s="10"/>
      <c r="F185" s="11"/>
    </row>
    <row r="186" s="9" customFormat="1" spans="1:6">
      <c r="A186" s="10"/>
      <c r="F186" s="11"/>
    </row>
    <row r="187" s="9" customFormat="1" spans="1:6">
      <c r="A187" s="10"/>
      <c r="F187" s="11"/>
    </row>
    <row r="188" s="9" customFormat="1" spans="1:6">
      <c r="A188" s="10"/>
      <c r="F188" s="11"/>
    </row>
    <row r="189" s="9" customFormat="1" ht="16" customHeight="1" spans="1:6">
      <c r="A189" s="10"/>
      <c r="F189" s="11"/>
    </row>
  </sheetData>
  <autoFilter ref="A1:K158">
    <extLst/>
  </autoFilter>
  <mergeCells count="3">
    <mergeCell ref="A1:K1"/>
    <mergeCell ref="E2:F2"/>
    <mergeCell ref="A170:J170"/>
  </mergeCells>
  <pageMargins left="0.75" right="0.75" top="1" bottom="1" header="0.51" footer="0.51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2024年提前下达转移支付资金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2020-12-07T08:49:15Z</dcterms:created>
  <dcterms:modified xsi:type="dcterms:W3CDTF">2024-01-29T03:04:01Z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5DFCE0B84AD74DD382622EBBEAC90680_13</vt:lpwstr>
  </property>
</Properties>
</file>