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330" firstSheet="2" activeTab="4"/>
  </bookViews>
  <sheets>
    <sheet name="目录 " sheetId="20" r:id="rId1"/>
    <sheet name="表一、2020年一般公共预算收入表" sheetId="2" r:id="rId2"/>
    <sheet name="表二、2020年一般公共预算支出表" sheetId="3" r:id="rId3"/>
    <sheet name="表三、一般公共预算本级支出表" sheetId="4" r:id="rId4"/>
    <sheet name="表四、一般公共预算本级基本支出表" sheetId="5" r:id="rId5"/>
    <sheet name="表五、一般公共预算税收返还和转移支付表" sheetId="1" r:id="rId6"/>
    <sheet name="表六、2019年政府一般债务限额和余额表" sheetId="6" r:id="rId7"/>
    <sheet name="七、2020年一般公共预算“三公”经费预算表" sheetId="7" r:id="rId8"/>
    <sheet name="表八、项目绩效目标申报表-1" sheetId="8" r:id="rId9"/>
    <sheet name="表八、项目绩效目标申报表-2" sheetId="9" r:id="rId10"/>
    <sheet name="表八、项目绩效目标申报表-3" sheetId="10" r:id="rId11"/>
    <sheet name="表九、2020年政府性基金收入表" sheetId="11" r:id="rId12"/>
    <sheet name="表十、2020年政府性基金支出表" sheetId="12" r:id="rId13"/>
    <sheet name="表十一政府性基金转移支付表" sheetId="13" r:id="rId14"/>
    <sheet name="表十二、2019年政府专项债务限额和余额表" sheetId="14" r:id="rId15"/>
    <sheet name="表十三、2020年国有资本经营预算收入表" sheetId="15" r:id="rId16"/>
    <sheet name="表十四、2020年全县国有资本经营预算支出表" sheetId="16" r:id="rId17"/>
    <sheet name="表十五、2020年国有资本经营预算转移支付表" sheetId="17" r:id="rId18"/>
    <sheet name="表十六2020年社会保险基金收入表" sheetId="18" r:id="rId19"/>
    <sheet name="表十七、2020年社会保险基金支出表" sheetId="19" r:id="rId20"/>
  </sheets>
  <externalReferences>
    <externalReference r:id="rId21"/>
  </externalReferences>
  <calcPr calcId="144525"/>
</workbook>
</file>

<file path=xl/comments1.xml><?xml version="1.0" encoding="utf-8"?>
<comments xmlns="http://schemas.openxmlformats.org/spreadsheetml/2006/main">
  <authors>
    <author>李欢</author>
  </authors>
  <commentList>
    <comment ref="A566" authorId="0">
      <text>
        <r>
          <rPr>
            <sz val="9"/>
            <rFont val="宋体"/>
            <charset val="134"/>
          </rPr>
          <t>李欢:
20808</t>
        </r>
      </text>
    </comment>
    <comment ref="A574" authorId="0">
      <text>
        <r>
          <rPr>
            <sz val="9"/>
            <rFont val="宋体"/>
            <charset val="134"/>
          </rPr>
          <t>李欢:
20809</t>
        </r>
      </text>
    </comment>
    <comment ref="A581" authorId="0">
      <text>
        <r>
          <rPr>
            <sz val="9"/>
            <rFont val="宋体"/>
            <charset val="134"/>
          </rPr>
          <t>李欢:
20810</t>
        </r>
      </text>
    </comment>
  </commentList>
</comments>
</file>

<file path=xl/sharedStrings.xml><?xml version="1.0" encoding="utf-8"?>
<sst xmlns="http://schemas.openxmlformats.org/spreadsheetml/2006/main" count="2884" uniqueCount="2237">
  <si>
    <t>目  录</t>
  </si>
  <si>
    <t>第一部分：
一般公共预算</t>
  </si>
  <si>
    <t>表一、一般公共预算收入表</t>
  </si>
  <si>
    <t>表二、一般公共预算支出表</t>
  </si>
  <si>
    <t>表三、一般公共预算本级支出表</t>
  </si>
  <si>
    <t>表四、一般公共预算本级基本支出表</t>
  </si>
  <si>
    <t>表五、一般公共预算税收返还和转移支付表</t>
  </si>
  <si>
    <t xml:space="preserve">表七、一般公共预算“三公”经费表及“三公”经费增减变化情况说明 </t>
  </si>
  <si>
    <t>表八、重点项目绩效目标申报表（1-3）</t>
  </si>
  <si>
    <t>第二部分：
政府性基金预算</t>
  </si>
  <si>
    <t>表九、政府性基金收入表</t>
  </si>
  <si>
    <t>表十、政府性基金支出表</t>
  </si>
  <si>
    <t>表十一、政府性基金转移支付表</t>
  </si>
  <si>
    <t>表十二、2019年政府专项债务限额和余额情况表</t>
  </si>
  <si>
    <t>第三部分：
国有资本经营预算</t>
  </si>
  <si>
    <t>表十三、国有资本经营预算收入表</t>
  </si>
  <si>
    <t>表十四、国有资本经营预算支出表</t>
  </si>
  <si>
    <t>表十五、国有资本经营预算转移支付表</t>
  </si>
  <si>
    <t>第四部分：
社会保险基金预算</t>
  </si>
  <si>
    <t>表十六、社会保险基金收入表</t>
  </si>
  <si>
    <t>表十七、社会保险基金支出表</t>
  </si>
  <si>
    <t>2020年一般公共预算收入表</t>
  </si>
  <si>
    <t>单位：万元</t>
  </si>
  <si>
    <r>
      <rPr>
        <b/>
        <sz val="12"/>
        <rFont val="宋体"/>
        <charset val="134"/>
      </rPr>
      <t>项</t>
    </r>
    <r>
      <rPr>
        <b/>
        <sz val="12"/>
        <rFont val="宋体"/>
        <charset val="134"/>
      </rPr>
      <t>目</t>
    </r>
  </si>
  <si>
    <t>上年决算（执行)数</t>
  </si>
  <si>
    <t>预算数</t>
  </si>
  <si>
    <t>预算数为决算（执行）数%</t>
  </si>
  <si>
    <t>一、税收收入</t>
  </si>
  <si>
    <t xml:space="preserve">    增值税</t>
  </si>
  <si>
    <t xml:space="preserve">    企业所得税</t>
  </si>
  <si>
    <t xml:space="preserve">    企业所得税退税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</si>
  <si>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</si>
  <si>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</si>
  <si>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</si>
  <si>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</si>
  <si>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</si>
  <si>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</si>
  <si>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</si>
  <si>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</si>
  <si>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</si>
  <si>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</si>
  <si>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</si>
  <si>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</si>
  <si>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</si>
  <si>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二、非税收入</t>
  </si>
  <si>
    <t xml:space="preserve">    专项收入</t>
  </si>
  <si>
    <t xml:space="preserve">    行政事业性收费收入</t>
  </si>
  <si>
    <t xml:space="preserve">    罚没收入</t>
  </si>
  <si>
    <t xml:space="preserve">    国有资本经营收入</t>
  </si>
  <si>
    <t xml:space="preserve">    国有资源（资产）有偿使用收入</t>
  </si>
  <si>
    <t xml:space="preserve">    捐赠收入</t>
  </si>
  <si>
    <t xml:space="preserve">    政府住房基金收入</t>
  </si>
  <si>
    <t xml:space="preserve">    其他收入</t>
  </si>
  <si>
    <t xml:space="preserve"> </t>
  </si>
  <si>
    <t>收入合计</t>
  </si>
  <si>
    <t>2020年一般公共预算支出表</t>
  </si>
  <si>
    <t>项目</t>
  </si>
  <si>
    <t>备注</t>
  </si>
  <si>
    <t>一、一般公共服务</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</si>
  <si>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</si>
  <si>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</si>
  <si>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</si>
  <si>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</si>
  <si>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</si>
  <si>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</si>
  <si>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</si>
  <si>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</si>
  <si>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</si>
  <si>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</si>
  <si>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</si>
  <si>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</si>
  <si>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</si>
  <si>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</si>
  <si>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</si>
  <si>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</si>
  <si>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</si>
  <si>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</si>
  <si>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</si>
  <si>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</si>
  <si>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</si>
  <si>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</si>
  <si>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</si>
  <si>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</si>
  <si>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</si>
  <si>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</si>
  <si>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</si>
  <si>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</si>
  <si>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</si>
  <si>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</si>
  <si>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</si>
  <si>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</si>
  <si>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</si>
  <si>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</si>
  <si>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</si>
  <si>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</si>
  <si>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</si>
  <si>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</si>
  <si>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</si>
  <si>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</si>
  <si>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</si>
  <si>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</si>
  <si>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</si>
  <si>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</si>
  <si>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</si>
  <si>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</si>
  <si>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</si>
  <si>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发票管理及税务登记</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</si>
  <si>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</si>
  <si>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</si>
  <si>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</si>
  <si>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</si>
  <si>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</si>
  <si>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</si>
  <si>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</si>
  <si>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</si>
  <si>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</si>
  <si>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</si>
  <si>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</si>
  <si>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</si>
  <si>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</si>
  <si>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</si>
  <si>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</si>
  <si>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</si>
  <si>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人力资源事务</t>
  </si>
  <si>
    <t xml:space="preserve">      政府特殊津贴</t>
  </si>
  <si>
    <t xml:space="preserve">      资助留学回国人员</t>
  </si>
  <si>
    <t xml:space="preserve">      博士后日常经费</t>
  </si>
  <si>
    <t xml:space="preserve">      引进人才费用</t>
  </si>
  <si>
    <t xml:space="preserve">      其他人力资源事务支出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</si>
  <si>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</si>
  <si>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</si>
  <si>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</si>
  <si>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</si>
  <si>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</si>
  <si>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</si>
  <si>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</si>
  <si>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</si>
  <si>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</si>
  <si>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</si>
  <si>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</si>
  <si>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</si>
  <si>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</si>
  <si>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</si>
  <si>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</si>
  <si>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</si>
  <si>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国际组织专项活动</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</si>
  <si>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</si>
  <si>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</si>
  <si>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</si>
  <si>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</si>
  <si>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</si>
  <si>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</si>
  <si>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</si>
  <si>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</si>
  <si>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</si>
  <si>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</si>
  <si>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</si>
  <si>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</si>
  <si>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</si>
  <si>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</si>
  <si>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</si>
  <si>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</si>
  <si>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</si>
  <si>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</si>
  <si>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</si>
  <si>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</si>
  <si>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</si>
  <si>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</si>
  <si>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</si>
  <si>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</si>
  <si>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</si>
  <si>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</si>
  <si>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</si>
  <si>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</si>
  <si>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</si>
  <si>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</si>
  <si>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</si>
  <si>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</si>
  <si>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</si>
  <si>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</si>
  <si>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</si>
  <si>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</si>
  <si>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</si>
  <si>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</si>
  <si>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</si>
  <si>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</si>
  <si>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</si>
  <si>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</si>
  <si>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</si>
  <si>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</si>
  <si>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</si>
  <si>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</si>
  <si>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</si>
  <si>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</si>
  <si>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</si>
  <si>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</si>
  <si>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</si>
  <si>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</si>
  <si>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二、外交支出</t>
  </si>
  <si>
    <t xml:space="preserve">    对外合作与交流</t>
  </si>
  <si>
    <t xml:space="preserve">      对外合作活动</t>
  </si>
  <si>
    <t xml:space="preserve">    其他外交支出</t>
  </si>
  <si>
    <t>三、国防支出</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</si>
  <si>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</si>
  <si>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</si>
  <si>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</si>
  <si>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</si>
  <si>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</si>
  <si>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</si>
  <si>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</si>
  <si>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</si>
  <si>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</si>
  <si>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</si>
  <si>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t>
  </si>
  <si>
    <t>四、公共安全支出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</si>
  <si>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</si>
  <si>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</si>
  <si>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</si>
  <si>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</si>
  <si>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</si>
  <si>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</si>
  <si>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</si>
  <si>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</si>
  <si>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</si>
  <si>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</si>
  <si>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</si>
  <si>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</si>
  <si>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</si>
  <si>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</si>
  <si>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检查监督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</si>
  <si>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</si>
  <si>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</si>
  <si>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</si>
  <si>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</si>
  <si>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</si>
  <si>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</si>
  <si>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</si>
  <si>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</si>
  <si>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</si>
  <si>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</si>
  <si>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</si>
  <si>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国家统一法律职业资格考试</t>
  </si>
  <si>
    <t xml:space="preserve">      仲裁</t>
  </si>
  <si>
    <t xml:space="preserve">      社区矫正</t>
  </si>
  <si>
    <t xml:space="preserve">      司法鉴定</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</si>
  <si>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</si>
  <si>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</si>
  <si>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</si>
  <si>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</si>
  <si>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</si>
  <si>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</si>
  <si>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</si>
  <si>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</si>
  <si>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</si>
  <si>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</si>
  <si>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</si>
  <si>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</si>
  <si>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</si>
  <si>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</si>
  <si>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</si>
  <si>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</si>
  <si>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</si>
  <si>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</si>
  <si>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</si>
  <si>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</si>
  <si>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其他公共安全支出</t>
  </si>
  <si>
    <t>五、教育支出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</si>
  <si>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</si>
  <si>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</si>
  <si>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</si>
  <si>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</si>
  <si>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</si>
  <si>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</si>
  <si>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</si>
  <si>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</si>
  <si>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</si>
  <si>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</si>
  <si>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</si>
  <si>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</si>
  <si>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</si>
  <si>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</si>
  <si>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</si>
  <si>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</si>
  <si>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</si>
  <si>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</si>
  <si>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</si>
  <si>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</si>
  <si>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</si>
  <si>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</si>
  <si>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</si>
  <si>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</si>
  <si>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</si>
  <si>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</si>
  <si>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</si>
  <si>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</si>
  <si>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</si>
  <si>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</si>
  <si>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</si>
  <si>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</si>
  <si>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</si>
  <si>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</si>
  <si>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</si>
  <si>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</si>
  <si>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</si>
  <si>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</si>
  <si>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</si>
  <si>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</si>
  <si>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</si>
  <si>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</si>
  <si>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</si>
  <si>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</si>
  <si>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</si>
  <si>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</si>
  <si>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</si>
  <si>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</si>
  <si>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</si>
  <si>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六、科学技术支出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</si>
  <si>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</si>
  <si>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</si>
  <si>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</si>
  <si>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</si>
  <si>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</si>
  <si>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</si>
  <si>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</si>
  <si>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</si>
  <si>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</si>
  <si>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</si>
  <si>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</si>
  <si>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</si>
  <si>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</si>
  <si>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</si>
  <si>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</si>
  <si>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</si>
  <si>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</si>
  <si>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</si>
  <si>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</si>
  <si>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</si>
  <si>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</si>
  <si>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</si>
  <si>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</si>
  <si>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</si>
  <si>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</si>
  <si>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</si>
  <si>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</si>
  <si>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</si>
  <si>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</si>
  <si>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</si>
  <si>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</si>
  <si>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</si>
  <si>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</si>
  <si>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</si>
  <si>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</si>
  <si>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</si>
  <si>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</si>
  <si>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</si>
  <si>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</si>
  <si>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</si>
  <si>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</si>
  <si>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</si>
  <si>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</si>
  <si>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</si>
  <si>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</si>
  <si>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</si>
  <si>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七、文化旅游体育与传媒支出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</si>
  <si>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</si>
  <si>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</si>
  <si>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</si>
  <si>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</si>
  <si>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</si>
  <si>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</si>
  <si>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</si>
  <si>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</si>
  <si>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</si>
  <si>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</si>
  <si>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</si>
  <si>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</si>
  <si>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</si>
  <si>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</si>
  <si>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</si>
  <si>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</si>
  <si>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</si>
  <si>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</si>
  <si>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</si>
  <si>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</si>
  <si>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</si>
  <si>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</si>
  <si>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</si>
  <si>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</si>
  <si>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</si>
  <si>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</si>
  <si>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</si>
  <si>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一般行政管理实务</t>
  </si>
  <si>
    <t xml:space="preserve">      新闻通讯</t>
  </si>
  <si>
    <t xml:space="preserve">      出版发行</t>
  </si>
  <si>
    <t xml:space="preserve">      版权管理</t>
  </si>
  <si>
    <t xml:space="preserve">      电影</t>
  </si>
  <si>
    <t xml:space="preserve">      其他新闻出版电影支出</t>
  </si>
  <si>
    <t xml:space="preserve">    广播电视</t>
  </si>
  <si>
    <t xml:space="preserve">      广播</t>
  </si>
  <si>
    <t xml:space="preserve">      电视</t>
  </si>
  <si>
    <t xml:space="preserve">      监测监管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</si>
  <si>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</si>
  <si>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</si>
  <si>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</si>
  <si>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</si>
  <si>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</si>
  <si>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八、社会保障和就业支出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</si>
  <si>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</si>
  <si>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</si>
  <si>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</si>
  <si>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</si>
  <si>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</si>
  <si>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</si>
  <si>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</si>
  <si>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</si>
  <si>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</si>
  <si>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</si>
  <si>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</si>
  <si>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</si>
  <si>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</si>
  <si>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</si>
  <si>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</si>
  <si>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</si>
  <si>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</si>
  <si>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</si>
  <si>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</si>
  <si>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</si>
  <si>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</si>
  <si>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</si>
  <si>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</si>
  <si>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</si>
  <si>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</si>
  <si>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</si>
  <si>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</si>
  <si>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</si>
  <si>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</si>
  <si>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</si>
  <si>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</si>
  <si>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</si>
  <si>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</si>
  <si>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</si>
  <si>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</si>
  <si>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</si>
  <si>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</si>
  <si>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</si>
  <si>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</si>
  <si>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</si>
  <si>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</si>
  <si>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</si>
  <si>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</si>
  <si>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</si>
  <si>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</si>
  <si>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</si>
  <si>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</si>
  <si>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</si>
  <si>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</si>
  <si>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</si>
  <si>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</si>
  <si>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</si>
  <si>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</si>
  <si>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</si>
  <si>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</si>
  <si>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</si>
  <si>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</si>
  <si>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</si>
  <si>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</si>
  <si>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</si>
  <si>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</si>
  <si>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</si>
  <si>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</si>
  <si>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</si>
  <si>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</si>
  <si>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</si>
  <si>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</si>
  <si>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</si>
  <si>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</si>
  <si>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</si>
  <si>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</si>
  <si>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</si>
  <si>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</si>
  <si>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</si>
  <si>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</si>
  <si>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</si>
  <si>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</si>
  <si>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</si>
  <si>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</si>
  <si>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</si>
  <si>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</si>
  <si>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</si>
  <si>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</si>
  <si>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</si>
  <si>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</si>
  <si>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</si>
  <si>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</si>
  <si>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</si>
  <si>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</si>
  <si>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</si>
  <si>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</si>
  <si>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</si>
  <si>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</si>
  <si>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</si>
  <si>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</si>
  <si>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</si>
  <si>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</si>
  <si>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</si>
  <si>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</si>
  <si>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</si>
  <si>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</si>
  <si>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</si>
  <si>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九、卫生健康支出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</si>
  <si>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</si>
  <si>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</si>
  <si>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</si>
  <si>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</si>
  <si>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</si>
  <si>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</si>
  <si>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</si>
  <si>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</si>
  <si>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</si>
  <si>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</si>
  <si>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</si>
  <si>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</si>
  <si>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</si>
  <si>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</si>
  <si>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</si>
  <si>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</si>
  <si>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</si>
  <si>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</si>
  <si>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</si>
  <si>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</si>
  <si>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</si>
  <si>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</si>
  <si>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</si>
  <si>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</si>
  <si>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</si>
  <si>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</si>
  <si>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</si>
  <si>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</si>
  <si>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</si>
  <si>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</si>
  <si>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</si>
  <si>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</si>
  <si>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</si>
  <si>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</si>
  <si>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</si>
  <si>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</si>
  <si>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</si>
  <si>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</si>
  <si>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</si>
  <si>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</si>
  <si>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</si>
  <si>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</si>
  <si>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</si>
  <si>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</si>
  <si>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</si>
  <si>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</si>
  <si>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</si>
  <si>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</si>
  <si>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</si>
  <si>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</si>
  <si>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</si>
  <si>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</si>
  <si>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</si>
  <si>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</si>
  <si>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</si>
  <si>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</si>
  <si>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</si>
  <si>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</si>
  <si>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</si>
  <si>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老龄卫生健康服务</t>
  </si>
  <si>
    <t xml:space="preserve">      老龄卫生健康服务</t>
  </si>
  <si>
    <t xml:space="preserve">    其他卫生健康支出</t>
  </si>
  <si>
    <t xml:space="preserve">      其他卫生健康支出</t>
  </si>
  <si>
    <t>十、节能环保支出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</si>
  <si>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</si>
  <si>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</si>
  <si>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</si>
  <si>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</si>
  <si>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</si>
  <si>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</si>
  <si>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</si>
  <si>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</si>
  <si>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</si>
  <si>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</si>
  <si>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</si>
  <si>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</si>
  <si>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</si>
  <si>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</si>
  <si>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</si>
  <si>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</si>
  <si>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</si>
  <si>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</si>
  <si>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</si>
  <si>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</si>
  <si>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</si>
  <si>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</si>
  <si>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</si>
  <si>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</si>
  <si>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</si>
  <si>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</si>
  <si>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</si>
  <si>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</si>
  <si>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</si>
  <si>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</si>
  <si>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</si>
  <si>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</si>
  <si>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</si>
  <si>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</si>
  <si>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</si>
  <si>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</si>
  <si>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</si>
  <si>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</si>
  <si>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</si>
  <si>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</si>
  <si>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</si>
  <si>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</si>
  <si>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</si>
  <si>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</si>
  <si>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</si>
  <si>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</si>
  <si>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</si>
  <si>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</si>
  <si>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</si>
  <si>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</si>
  <si>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</si>
  <si>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</si>
  <si>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循环经济</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</si>
  <si>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</si>
  <si>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</si>
  <si>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</si>
  <si>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</si>
  <si>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</si>
  <si>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</si>
  <si>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</si>
  <si>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</si>
  <si>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</si>
  <si>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</si>
  <si>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t>
  </si>
  <si>
    <t>十一、城乡社区支出</t>
  </si>
  <si>
    <t xml:space="preserve">      城乡社区管理事务</t>
  </si>
  <si>
    <t xml:space="preserve">        行政运行</t>
  </si>
  <si>
    <t xml:space="preserve">        一般行政管理事务</t>
  </si>
  <si>
    <t xml:space="preserve">        机关服务</t>
  </si>
  <si>
    <t xml:space="preserve">        城管执法</t>
  </si>
  <si>
    <t xml:space="preserve">        工程建设国家标准规范编制与监管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</si>
  <si>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</si>
  <si>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</si>
  <si>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</si>
  <si>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</si>
  <si>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</si>
  <si>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</si>
  <si>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</si>
  <si>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</si>
  <si>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</si>
  <si>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</si>
  <si>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建设市场管理与监督</t>
  </si>
  <si>
    <t xml:space="preserve">      其他城乡社区支出</t>
  </si>
  <si>
    <t>十二、农林水支出</t>
  </si>
  <si>
    <t xml:space="preserve">      农业农村</t>
  </si>
  <si>
    <t xml:space="preserve">        事业运行</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</si>
  <si>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</si>
  <si>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</si>
  <si>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</si>
  <si>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</si>
  <si>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</si>
  <si>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</si>
  <si>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</si>
  <si>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</si>
  <si>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</si>
  <si>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</si>
  <si>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</si>
  <si>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</si>
  <si>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</si>
  <si>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</si>
  <si>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</si>
  <si>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</si>
  <si>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</si>
  <si>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</si>
  <si>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</si>
  <si>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</si>
  <si>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</si>
  <si>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</si>
  <si>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</si>
  <si>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</si>
  <si>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</si>
  <si>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</si>
  <si>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</si>
  <si>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</si>
  <si>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</si>
  <si>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</si>
  <si>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</si>
  <si>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</si>
  <si>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</si>
  <si>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</si>
  <si>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</si>
  <si>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</si>
  <si>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</si>
  <si>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</si>
  <si>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</si>
  <si>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</si>
  <si>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</si>
  <si>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</si>
  <si>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</si>
  <si>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</si>
  <si>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</si>
  <si>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</si>
  <si>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</si>
  <si>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</si>
  <si>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</si>
  <si>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</si>
  <si>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</si>
  <si>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</si>
  <si>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</si>
  <si>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</si>
  <si>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</si>
  <si>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</si>
  <si>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</si>
  <si>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</si>
  <si>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</si>
  <si>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</si>
  <si>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</si>
  <si>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水利建设移民支出</t>
  </si>
  <si>
    <t xml:space="preserve">        农村人畜饮水</t>
  </si>
  <si>
    <t xml:space="preserve">        南水北调工程建设</t>
  </si>
  <si>
    <t xml:space="preserve">        南水北调工程管理</t>
  </si>
  <si>
    <t xml:space="preserve">        其他水利支出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</si>
  <si>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</si>
  <si>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</si>
  <si>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</si>
  <si>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</si>
  <si>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</si>
  <si>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</si>
  <si>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</si>
  <si>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</si>
  <si>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</si>
  <si>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</si>
  <si>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</si>
  <si>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</si>
  <si>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</si>
  <si>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</si>
  <si>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</si>
  <si>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</si>
  <si>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</si>
  <si>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</si>
  <si>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</si>
  <si>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</si>
  <si>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</si>
  <si>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</si>
  <si>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</si>
  <si>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</si>
  <si>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</si>
  <si>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</si>
  <si>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</si>
  <si>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</si>
  <si>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十三、交通运输支出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</si>
  <si>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</si>
  <si>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</si>
  <si>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</si>
  <si>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</si>
  <si>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</si>
  <si>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</si>
  <si>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</si>
  <si>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</si>
  <si>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</si>
  <si>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</si>
  <si>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</si>
  <si>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</si>
  <si>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</si>
  <si>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</si>
  <si>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</si>
  <si>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</si>
  <si>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</si>
  <si>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</si>
  <si>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</si>
  <si>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</si>
  <si>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</si>
  <si>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</si>
  <si>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</si>
  <si>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</si>
  <si>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</si>
  <si>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</si>
  <si>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</si>
  <si>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</si>
  <si>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</si>
  <si>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</si>
  <si>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</si>
  <si>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</si>
  <si>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</si>
  <si>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</si>
  <si>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</si>
  <si>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</si>
  <si>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</si>
  <si>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</si>
  <si>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</si>
  <si>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</si>
  <si>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</si>
  <si>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</si>
  <si>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</si>
  <si>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</si>
  <si>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</si>
  <si>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</si>
  <si>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</si>
  <si>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</si>
  <si>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</si>
  <si>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</si>
  <si>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十四、资源勘探工业信息等支出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</si>
  <si>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</si>
  <si>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</si>
  <si>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</si>
  <si>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</si>
  <si>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</si>
  <si>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</si>
  <si>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</si>
  <si>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</si>
  <si>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</si>
  <si>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</si>
  <si>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</si>
  <si>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</si>
  <si>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</si>
  <si>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</si>
  <si>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</si>
  <si>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</si>
  <si>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</si>
  <si>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</si>
  <si>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</si>
  <si>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</si>
  <si>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</si>
  <si>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</si>
  <si>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</si>
  <si>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</si>
  <si>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</si>
  <si>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</si>
  <si>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</si>
  <si>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</si>
  <si>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</si>
  <si>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</si>
  <si>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</si>
  <si>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</si>
  <si>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</si>
  <si>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</si>
  <si>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</si>
  <si>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</si>
  <si>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</si>
  <si>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</si>
  <si>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</si>
  <si>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</si>
  <si>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</si>
  <si>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</si>
  <si>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</si>
  <si>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</si>
  <si>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</si>
  <si>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</si>
  <si>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十五、商业服务业等支出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</si>
  <si>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</si>
  <si>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</si>
  <si>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</si>
  <si>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</si>
  <si>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</si>
  <si>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</si>
  <si>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</si>
  <si>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</si>
  <si>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</si>
  <si>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</si>
  <si>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</si>
  <si>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</si>
  <si>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十六、金融支出</t>
  </si>
  <si>
    <t xml:space="preserve">      金融部门行政支出</t>
  </si>
  <si>
    <t xml:space="preserve">        安全防卫</t>
  </si>
  <si>
    <t xml:space="preserve">        金融部门其他行政支出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</si>
  <si>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</si>
  <si>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</si>
  <si>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</si>
  <si>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</si>
  <si>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</si>
  <si>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</si>
  <si>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其他金融支出</t>
  </si>
  <si>
    <t>十七、援助其他地区支出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</si>
  <si>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</si>
  <si>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</si>
  <si>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</si>
  <si>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</si>
  <si>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</si>
  <si>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</si>
  <si>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</si>
  <si>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</si>
  <si>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</si>
  <si>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十八、自然资源海洋气象等支出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</si>
  <si>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</si>
  <si>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</si>
  <si>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</si>
  <si>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</si>
  <si>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</si>
  <si>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</si>
  <si>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</si>
  <si>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</si>
  <si>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</si>
  <si>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</si>
  <si>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</si>
  <si>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</si>
  <si>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</si>
  <si>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</si>
  <si>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</si>
  <si>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</si>
  <si>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</si>
  <si>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</si>
  <si>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</si>
  <si>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</si>
  <si>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</si>
  <si>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</si>
  <si>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</si>
  <si>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</si>
  <si>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</si>
  <si>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</si>
  <si>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</si>
  <si>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</si>
  <si>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</si>
  <si>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</si>
  <si>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</si>
  <si>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</si>
  <si>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</si>
  <si>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</si>
  <si>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</si>
  <si>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</si>
  <si>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十九、住房保障支出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</si>
  <si>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</si>
  <si>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</si>
  <si>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</si>
  <si>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</si>
  <si>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</si>
  <si>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</si>
  <si>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</si>
  <si>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</si>
  <si>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</si>
  <si>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</si>
  <si>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</si>
  <si>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</si>
  <si>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</si>
  <si>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</si>
  <si>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</si>
  <si>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</si>
  <si>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</si>
  <si>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</si>
  <si>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</si>
  <si>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二十、粮油物资储备支出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</si>
  <si>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</si>
  <si>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</si>
  <si>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</si>
  <si>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</si>
  <si>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</si>
  <si>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</si>
  <si>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</si>
  <si>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</si>
  <si>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</si>
  <si>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</si>
  <si>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</si>
  <si>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</si>
  <si>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</si>
  <si>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</si>
  <si>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</si>
  <si>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</si>
  <si>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</si>
  <si>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</si>
  <si>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</si>
  <si>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</si>
  <si>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</si>
  <si>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</si>
  <si>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t>
  </si>
  <si>
    <t xml:space="preserve">        天然铀能源储备</t>
  </si>
  <si>
    <t xml:space="preserve">        煤炭储备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</si>
  <si>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</si>
  <si>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</si>
  <si>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</si>
  <si>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</si>
  <si>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</si>
  <si>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</si>
  <si>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</si>
  <si>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</si>
  <si>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</si>
  <si>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</si>
  <si>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</si>
  <si>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</si>
  <si>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</si>
  <si>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</si>
  <si>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</si>
  <si>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</si>
  <si>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</si>
  <si>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</si>
  <si>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</si>
  <si>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二十一、灾害防治及应急管理支出</t>
  </si>
  <si>
    <t xml:space="preserve">     应急管理事务</t>
  </si>
  <si>
    <t xml:space="preserve">       行政运行</t>
  </si>
  <si>
    <t xml:space="preserve">       一般行政管理事务</t>
  </si>
  <si>
    <t xml:space="preserve">       机关服务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</si>
  <si>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</si>
  <si>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</si>
  <si>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</si>
  <si>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</si>
  <si>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</si>
  <si>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</si>
  <si>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事业运行</t>
  </si>
  <si>
    <t xml:space="preserve">       其他应急管理支出</t>
  </si>
  <si>
    <t xml:space="preserve">     消防事务</t>
  </si>
  <si>
    <t xml:space="preserve">       一般行政管理实务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</si>
  <si>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</si>
  <si>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</si>
  <si>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</si>
  <si>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</si>
  <si>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</si>
  <si>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</si>
  <si>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</si>
  <si>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</si>
  <si>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</si>
  <si>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</si>
  <si>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</si>
  <si>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</si>
  <si>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</si>
  <si>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</si>
  <si>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</si>
  <si>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</si>
  <si>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</si>
  <si>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</si>
  <si>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</si>
  <si>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</si>
  <si>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</si>
  <si>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</si>
  <si>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</si>
  <si>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</si>
  <si>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中央自然灾害生活补助</t>
  </si>
  <si>
    <t xml:space="preserve">       地方自然灾害生活补助</t>
  </si>
  <si>
    <t xml:space="preserve">       自然灾害救灾补助</t>
  </si>
  <si>
    <t xml:space="preserve">       自然灾害灾后重建补助</t>
  </si>
  <si>
    <t xml:space="preserve">      其他自然灾害救灾及恢复重建支出</t>
  </si>
  <si>
    <t xml:space="preserve">     其他灾害防治及应急管理支出</t>
  </si>
  <si>
    <t>二十二、预备费</t>
  </si>
  <si>
    <t>二十三、债务付息支出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</si>
  <si>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</si>
  <si>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</si>
  <si>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</si>
  <si>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</si>
  <si>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</si>
  <si>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二十四、债务发行费用支出</t>
  </si>
  <si>
    <t xml:space="preserve">      地方政府一般债务发行费用支出</t>
  </si>
  <si>
    <t>二十五、其他支出</t>
  </si>
  <si>
    <t xml:space="preserve">        年初预留</t>
  </si>
  <si>
    <t xml:space="preserve">        其他支出</t>
  </si>
  <si>
    <t>支出合计</t>
  </si>
  <si>
    <t>一般公共预算本级支出表</t>
  </si>
  <si>
    <t>单位：元</t>
  </si>
  <si>
    <t>支出功能分类科目</t>
  </si>
  <si>
    <t>2020年预算数</t>
  </si>
  <si>
    <t>科目编码</t>
  </si>
  <si>
    <t xml:space="preserve">科目名称 </t>
  </si>
  <si>
    <t>合计</t>
  </si>
  <si>
    <t>基本支出</t>
  </si>
  <si>
    <t>项目支出</t>
  </si>
  <si>
    <t>**</t>
  </si>
  <si>
    <t/>
  </si>
  <si>
    <t>201</t>
  </si>
  <si>
    <t>一般公共服务支出</t>
  </si>
  <si>
    <t>　01</t>
  </si>
  <si>
    <t>　人大事务</t>
  </si>
  <si>
    <t>　　2010101</t>
  </si>
  <si>
    <t>　　行政运行</t>
  </si>
  <si>
    <t>　　2010104</t>
  </si>
  <si>
    <t>　　人大会议</t>
  </si>
  <si>
    <t>　　2010108</t>
  </si>
  <si>
    <t>　　代表工作</t>
  </si>
  <si>
    <t>　02</t>
  </si>
  <si>
    <t>　政协事务</t>
  </si>
  <si>
    <t>　　2010201</t>
  </si>
  <si>
    <t>　　2010204</t>
  </si>
  <si>
    <t>　　政协会议</t>
  </si>
  <si>
    <t>　　2010205</t>
  </si>
  <si>
    <t>　　委员视察</t>
  </si>
  <si>
    <t>　　2010206</t>
  </si>
  <si>
    <t>　　参政议政</t>
  </si>
  <si>
    <t>　　2010299</t>
  </si>
  <si>
    <t>　　其他政协事务支出</t>
  </si>
  <si>
    <t>　03</t>
  </si>
  <si>
    <t>　政府办公厅（室）及相关机构事务</t>
  </si>
  <si>
    <t>　　2010301</t>
  </si>
  <si>
    <t>　　2010302</t>
  </si>
  <si>
    <t>　　一般行政管理事务</t>
  </si>
  <si>
    <t>　　2010303</t>
  </si>
  <si>
    <t>　　机关服务</t>
  </si>
  <si>
    <t>　　2010306</t>
  </si>
  <si>
    <t>　　政务公开审批</t>
  </si>
  <si>
    <t>　　2010308</t>
  </si>
  <si>
    <t>　　信访事务</t>
  </si>
  <si>
    <t>　　2010350</t>
  </si>
  <si>
    <t>　　事业运行</t>
  </si>
  <si>
    <t>　04</t>
  </si>
  <si>
    <t>　发展与改革事务</t>
  </si>
  <si>
    <t>　　2010401</t>
  </si>
  <si>
    <t>　　2010450</t>
  </si>
  <si>
    <t>　05</t>
  </si>
  <si>
    <t>　统计信息事务</t>
  </si>
  <si>
    <t>　　2010501</t>
  </si>
  <si>
    <t>　　2010507</t>
  </si>
  <si>
    <t>　　专项普查活动</t>
  </si>
  <si>
    <t>　　2010599</t>
  </si>
  <si>
    <t>　　其他统计信息事务支出</t>
  </si>
  <si>
    <t>　06</t>
  </si>
  <si>
    <t>　财政事务</t>
  </si>
  <si>
    <t>　　2010601</t>
  </si>
  <si>
    <t>　　2010650</t>
  </si>
  <si>
    <t>　　2010699</t>
  </si>
  <si>
    <t>　　其他财政事务支出</t>
  </si>
  <si>
    <t>　07</t>
  </si>
  <si>
    <t>　税收事务</t>
  </si>
  <si>
    <t>　　2010706</t>
  </si>
  <si>
    <t>　　代扣代收代征税款手续费</t>
  </si>
  <si>
    <t>　　2010750</t>
  </si>
  <si>
    <t>　　2010799</t>
  </si>
  <si>
    <t>　　其他税收事务支出</t>
  </si>
  <si>
    <t>　08</t>
  </si>
  <si>
    <t>　审计事务</t>
  </si>
  <si>
    <t>　　2010801</t>
  </si>
  <si>
    <t>　　2010804</t>
  </si>
  <si>
    <t>　　审计业务</t>
  </si>
  <si>
    <t>　10</t>
  </si>
  <si>
    <t>　人力资源事务</t>
  </si>
  <si>
    <t>　　2011001</t>
  </si>
  <si>
    <t>　11</t>
  </si>
  <si>
    <t>　纪检监察事务</t>
  </si>
  <si>
    <t>　　2011101</t>
  </si>
  <si>
    <t>　13</t>
  </si>
  <si>
    <t>　商贸事务</t>
  </si>
  <si>
    <t>　　2011301</t>
  </si>
  <si>
    <t>　　2011308</t>
  </si>
  <si>
    <t>　　招商引资</t>
  </si>
  <si>
    <t>　　2011350</t>
  </si>
  <si>
    <t>　25</t>
  </si>
  <si>
    <t>　港澳台侨事务</t>
  </si>
  <si>
    <t>　　2012501</t>
  </si>
  <si>
    <t>　26</t>
  </si>
  <si>
    <t>　档案事务</t>
  </si>
  <si>
    <t>　　2012601</t>
  </si>
  <si>
    <t>　　2012604</t>
  </si>
  <si>
    <t>　　档案馆</t>
  </si>
  <si>
    <t>　　2012699</t>
  </si>
  <si>
    <t>　　其他档案事务支出</t>
  </si>
  <si>
    <t>　28</t>
  </si>
  <si>
    <t>　民主党派及工商联事务</t>
  </si>
  <si>
    <t>　　2012801</t>
  </si>
  <si>
    <t>　29</t>
  </si>
  <si>
    <t>　群众团体事务</t>
  </si>
  <si>
    <t>　　2012901</t>
  </si>
  <si>
    <t>　　2012950</t>
  </si>
  <si>
    <t>　　2012999</t>
  </si>
  <si>
    <t>　　其他群众团体事务支出</t>
  </si>
  <si>
    <t>　31</t>
  </si>
  <si>
    <t>　党委办公厅（室）及相关机构事务</t>
  </si>
  <si>
    <t>　　2013101</t>
  </si>
  <si>
    <t>　32</t>
  </si>
  <si>
    <t>　组织事务</t>
  </si>
  <si>
    <t>　　2013201</t>
  </si>
  <si>
    <t>　　2013250</t>
  </si>
  <si>
    <t>　　2013299</t>
  </si>
  <si>
    <t>　　其他组织事务支出</t>
  </si>
  <si>
    <t>　33</t>
  </si>
  <si>
    <t>　宣传事务</t>
  </si>
  <si>
    <t>　　2013301</t>
  </si>
  <si>
    <t>　34</t>
  </si>
  <si>
    <t>　统战事务</t>
  </si>
  <si>
    <t>　　2013401</t>
  </si>
  <si>
    <t>　36</t>
  </si>
  <si>
    <t>　其他共产党事务支出</t>
  </si>
  <si>
    <t>　　2013601</t>
  </si>
  <si>
    <t>　　2013650</t>
  </si>
  <si>
    <t>　　2013699</t>
  </si>
  <si>
    <t>　　其他共产党事务支出</t>
  </si>
  <si>
    <t>　37</t>
  </si>
  <si>
    <t>　网信事务</t>
  </si>
  <si>
    <t>　　2013701</t>
  </si>
  <si>
    <t>　　2013702</t>
  </si>
  <si>
    <t>　　2013704</t>
  </si>
  <si>
    <t>　　信息安全事务</t>
  </si>
  <si>
    <t>　　2013750</t>
  </si>
  <si>
    <t>　　2013799</t>
  </si>
  <si>
    <t>　　其他网信事务支出</t>
  </si>
  <si>
    <t>　38</t>
  </si>
  <si>
    <t>　市场监督管理事务</t>
  </si>
  <si>
    <t>　　2013801</t>
  </si>
  <si>
    <t>　　2013802</t>
  </si>
  <si>
    <t>　　2013803</t>
  </si>
  <si>
    <t>　　2013804</t>
  </si>
  <si>
    <t>　　市场主体管理</t>
  </si>
  <si>
    <t>　　2013805</t>
  </si>
  <si>
    <t>　　市场秩序执法</t>
  </si>
  <si>
    <t>　　2013816</t>
  </si>
  <si>
    <t>　　食品安全监管</t>
  </si>
  <si>
    <t>　　2013899</t>
  </si>
  <si>
    <t>　　其他市场监督管理事务</t>
  </si>
  <si>
    <t>　99</t>
  </si>
  <si>
    <t>　其他一般公共服务支出</t>
  </si>
  <si>
    <t>　　2019999</t>
  </si>
  <si>
    <t>　　其他一般公共服务支出</t>
  </si>
  <si>
    <t>203</t>
  </si>
  <si>
    <t>国防支出</t>
  </si>
  <si>
    <t>　国防动员</t>
  </si>
  <si>
    <t>　　2030601</t>
  </si>
  <si>
    <t>　　兵役征集</t>
  </si>
  <si>
    <t>　　2030603</t>
  </si>
  <si>
    <t>　　人民防空</t>
  </si>
  <si>
    <t>　其他国防支出</t>
  </si>
  <si>
    <t>　　2039901</t>
  </si>
  <si>
    <t>　　其他国防支出</t>
  </si>
  <si>
    <t>204</t>
  </si>
  <si>
    <t>公共安全支出</t>
  </si>
  <si>
    <t>　武装警察部队</t>
  </si>
  <si>
    <t>　　2040101</t>
  </si>
  <si>
    <t>　　武装警察部队</t>
  </si>
  <si>
    <t>　　2040199</t>
  </si>
  <si>
    <t>　　其他武装警察部队支出</t>
  </si>
  <si>
    <t>　公安</t>
  </si>
  <si>
    <t>　　2040201</t>
  </si>
  <si>
    <t>　　2040202</t>
  </si>
  <si>
    <t>　　2040219</t>
  </si>
  <si>
    <t>　　信息化建设</t>
  </si>
  <si>
    <t>　　2040220</t>
  </si>
  <si>
    <t>　　执法办案</t>
  </si>
  <si>
    <t>　　2040250</t>
  </si>
  <si>
    <t>　　2040299</t>
  </si>
  <si>
    <t>　　其他公安支出</t>
  </si>
  <si>
    <t>　检察</t>
  </si>
  <si>
    <t>　　2040401</t>
  </si>
  <si>
    <t>　法院</t>
  </si>
  <si>
    <t>　　2040501</t>
  </si>
  <si>
    <t>　司法</t>
  </si>
  <si>
    <t>　　2040601</t>
  </si>
  <si>
    <t>　　2040604</t>
  </si>
  <si>
    <t>　　基层司法业务</t>
  </si>
  <si>
    <t>　　2040605</t>
  </si>
  <si>
    <t>　　普法宣传</t>
  </si>
  <si>
    <t>　　2040607</t>
  </si>
  <si>
    <t>　　法律援助</t>
  </si>
  <si>
    <t>　　2040610</t>
  </si>
  <si>
    <t>　　社区矫正</t>
  </si>
  <si>
    <t>　　2040699</t>
  </si>
  <si>
    <t>　　其他司法支出</t>
  </si>
  <si>
    <t>205</t>
  </si>
  <si>
    <t>教育支出</t>
  </si>
  <si>
    <t>　教育管理事务</t>
  </si>
  <si>
    <t>　　2050101</t>
  </si>
  <si>
    <t>　普通教育</t>
  </si>
  <si>
    <t>　　2050201</t>
  </si>
  <si>
    <t>　　学前教育</t>
  </si>
  <si>
    <t>　　2050202</t>
  </si>
  <si>
    <t>　　小学教育</t>
  </si>
  <si>
    <t>　　2050203</t>
  </si>
  <si>
    <t>　　初中教育</t>
  </si>
  <si>
    <t>　　2050204</t>
  </si>
  <si>
    <t>　　高中教育</t>
  </si>
  <si>
    <t>　　2050299</t>
  </si>
  <si>
    <t>　　其他普通教育支出</t>
  </si>
  <si>
    <t>　职业教育</t>
  </si>
  <si>
    <t>　　2050302</t>
  </si>
  <si>
    <t>　　中等职业教育</t>
  </si>
  <si>
    <t>　特殊教育</t>
  </si>
  <si>
    <t>　　2050701</t>
  </si>
  <si>
    <t>　　特殊学校教育</t>
  </si>
  <si>
    <t>　进修及培训</t>
  </si>
  <si>
    <t>　　2050801</t>
  </si>
  <si>
    <t>　　教师进修</t>
  </si>
  <si>
    <t>　　2050802</t>
  </si>
  <si>
    <t>　　干部教育</t>
  </si>
  <si>
    <t>　其他教育支出</t>
  </si>
  <si>
    <t>　　2059999</t>
  </si>
  <si>
    <t>　　其他教育支出</t>
  </si>
  <si>
    <t>206</t>
  </si>
  <si>
    <t>科学技术支出</t>
  </si>
  <si>
    <t>　技术研究与开发</t>
  </si>
  <si>
    <t>　　2060499</t>
  </si>
  <si>
    <t>　　其他技术研究与开发支出</t>
  </si>
  <si>
    <t>　科学技术普及</t>
  </si>
  <si>
    <t>　　2060701</t>
  </si>
  <si>
    <t>　　机构运行</t>
  </si>
  <si>
    <t>　　2060799</t>
  </si>
  <si>
    <t>　　其他科学技术普及支出</t>
  </si>
  <si>
    <t>　其他科学技术支出</t>
  </si>
  <si>
    <t>　　2069999</t>
  </si>
  <si>
    <t>　　其他科学技术支出</t>
  </si>
  <si>
    <t>207</t>
  </si>
  <si>
    <t>文化旅游体育与传媒支出</t>
  </si>
  <si>
    <t>　文化和旅游</t>
  </si>
  <si>
    <t>　　2070101</t>
  </si>
  <si>
    <t>　　2070104</t>
  </si>
  <si>
    <t>　　图书馆</t>
  </si>
  <si>
    <t>　　2070105</t>
  </si>
  <si>
    <t>　　文化展示及纪念机构</t>
  </si>
  <si>
    <t>　　2070106</t>
  </si>
  <si>
    <t>　　艺术表演场所</t>
  </si>
  <si>
    <t>　　2070107</t>
  </si>
  <si>
    <t>　　艺术表演团体</t>
  </si>
  <si>
    <t>　　2070109</t>
  </si>
  <si>
    <t>　　群众文化</t>
  </si>
  <si>
    <t>　　2070111</t>
  </si>
  <si>
    <t>　　文化创作与保护</t>
  </si>
  <si>
    <t>　文物</t>
  </si>
  <si>
    <t>　　2070205</t>
  </si>
  <si>
    <t>　　博物馆</t>
  </si>
  <si>
    <t>　体育</t>
  </si>
  <si>
    <t>　　2070301</t>
  </si>
  <si>
    <t>　　2070309</t>
  </si>
  <si>
    <t>　　体育交流与合作</t>
  </si>
  <si>
    <t>　　2070399</t>
  </si>
  <si>
    <t>　　其他体育支出</t>
  </si>
  <si>
    <t>　新闻出版电影</t>
  </si>
  <si>
    <t>　　2070699</t>
  </si>
  <si>
    <t>　　其他新闻出版电影支出</t>
  </si>
  <si>
    <t>208</t>
  </si>
  <si>
    <t>社会保障和就业支出</t>
  </si>
  <si>
    <t>　人力资源和社会保障管理事务</t>
  </si>
  <si>
    <t>　　2080101</t>
  </si>
  <si>
    <t>　　2080106</t>
  </si>
  <si>
    <t>　　就业管理事务</t>
  </si>
  <si>
    <t>　　2080107</t>
  </si>
  <si>
    <t>　　社会保险业务管理事务</t>
  </si>
  <si>
    <t>　　2080109</t>
  </si>
  <si>
    <t>　　社会保险经办机构</t>
  </si>
  <si>
    <t>　民政管理事务</t>
  </si>
  <si>
    <t>　　2080201</t>
  </si>
  <si>
    <t>　　2080208</t>
  </si>
  <si>
    <t>　　基层政权建设和社区治理</t>
  </si>
  <si>
    <t>　　2080299</t>
  </si>
  <si>
    <t>　　其他民政管理事务支出</t>
  </si>
  <si>
    <t>　行政事业单位养老支出</t>
  </si>
  <si>
    <t>　　2080501</t>
  </si>
  <si>
    <t>　　行政单位离退休</t>
  </si>
  <si>
    <t>　　2080502</t>
  </si>
  <si>
    <t>　　事业单位离退休</t>
  </si>
  <si>
    <t>　　2080505</t>
  </si>
  <si>
    <t>　　机关事业单位基本养老保险缴费支出</t>
  </si>
  <si>
    <t>　　2080506</t>
  </si>
  <si>
    <t>　　机关事业单位职业年金缴费支出</t>
  </si>
  <si>
    <t>　就业补助</t>
  </si>
  <si>
    <t>　　2080702</t>
  </si>
  <si>
    <t>　　职业培训补贴</t>
  </si>
  <si>
    <t>　抚恤</t>
  </si>
  <si>
    <t>　　2080801</t>
  </si>
  <si>
    <t>　　死亡抚恤</t>
  </si>
  <si>
    <t>　　2080804</t>
  </si>
  <si>
    <t>　　优抚事业单位支出</t>
  </si>
  <si>
    <t>　社会福利</t>
  </si>
  <si>
    <t>　　2081001</t>
  </si>
  <si>
    <t>　　儿童福利</t>
  </si>
  <si>
    <t>　　2081002</t>
  </si>
  <si>
    <t>　　老年福利</t>
  </si>
  <si>
    <t>　　2081004</t>
  </si>
  <si>
    <t>　　殡葬</t>
  </si>
  <si>
    <t>　　2081006</t>
  </si>
  <si>
    <t>　　养老服务</t>
  </si>
  <si>
    <t>　残疾人事业</t>
  </si>
  <si>
    <t>　　2081101</t>
  </si>
  <si>
    <t>　　2081104</t>
  </si>
  <si>
    <t>　　残疾人康复</t>
  </si>
  <si>
    <t>　　2081105</t>
  </si>
  <si>
    <t>　　残疾人就业和扶贫</t>
  </si>
  <si>
    <t>　　2081107</t>
  </si>
  <si>
    <t>　　残疾人生活和护理补贴</t>
  </si>
  <si>
    <t>　　2081199</t>
  </si>
  <si>
    <t>　　其他残疾人事业支出</t>
  </si>
  <si>
    <t>　16</t>
  </si>
  <si>
    <t>　红十字事业</t>
  </si>
  <si>
    <t>　　2081601</t>
  </si>
  <si>
    <t>　19</t>
  </si>
  <si>
    <t>　最低生活保障</t>
  </si>
  <si>
    <t>　　2081901</t>
  </si>
  <si>
    <t>　　城市最低生活保障金支出</t>
  </si>
  <si>
    <t>　　2081902</t>
  </si>
  <si>
    <t>　　农村最低生活保障金支出</t>
  </si>
  <si>
    <t>　20</t>
  </si>
  <si>
    <t>　临时救助</t>
  </si>
  <si>
    <t>　　2082001</t>
  </si>
  <si>
    <t>　　临时救助支出</t>
  </si>
  <si>
    <t>　　2082002</t>
  </si>
  <si>
    <t>　　流浪乞讨人员救助支出</t>
  </si>
  <si>
    <t>　21</t>
  </si>
  <si>
    <t>　特困人员救助供养</t>
  </si>
  <si>
    <t>　　2082101</t>
  </si>
  <si>
    <t>　　城市特困人员救助供养支出</t>
  </si>
  <si>
    <t>　　2082102</t>
  </si>
  <si>
    <t>　　农村特困人员救助供养支出</t>
  </si>
  <si>
    <t>　财政对基本养老保险基金的补助</t>
  </si>
  <si>
    <t>　　2082699</t>
  </si>
  <si>
    <t>　　财政对其他基本养老保险基金的补助</t>
  </si>
  <si>
    <t>　退役军人管理事务</t>
  </si>
  <si>
    <t>　　2082801</t>
  </si>
  <si>
    <t>　　2082804</t>
  </si>
  <si>
    <t>　　拥军优属</t>
  </si>
  <si>
    <t>　　2082899</t>
  </si>
  <si>
    <t>　　其他退役军人事务管理支出</t>
  </si>
  <si>
    <t>　30</t>
  </si>
  <si>
    <t>　财政代缴社会保险费支出</t>
  </si>
  <si>
    <t>　　2083001</t>
  </si>
  <si>
    <t>　　财政代缴城乡居民基本养老保险费支出</t>
  </si>
  <si>
    <t>　其他社会保障和就业支出</t>
  </si>
  <si>
    <t>　　2089901</t>
  </si>
  <si>
    <t>　　其他社会保障和就业支出</t>
  </si>
  <si>
    <t>209</t>
  </si>
  <si>
    <t>社会保险基金支出</t>
  </si>
  <si>
    <t>　失业保险基金支出</t>
  </si>
  <si>
    <t>　　2090202</t>
  </si>
  <si>
    <t>　　医疗保险费</t>
  </si>
  <si>
    <t>　职工基本医疗保险基金支出</t>
  </si>
  <si>
    <t>　　2090301</t>
  </si>
  <si>
    <t>　　职工基本医疗保险统筹基金</t>
  </si>
  <si>
    <t>　城乡居民基本养老保险基金支出</t>
  </si>
  <si>
    <t>　　2091001</t>
  </si>
  <si>
    <t>　　基础养老金支出</t>
  </si>
  <si>
    <t>　　2091002</t>
  </si>
  <si>
    <t>　　个人账户养老金支出</t>
  </si>
  <si>
    <t>　　2091003</t>
  </si>
  <si>
    <t>　　丧葬抚恤补助支出</t>
  </si>
  <si>
    <t>　　2091099</t>
  </si>
  <si>
    <t>　　其他城乡居民基本养老保险基金支出</t>
  </si>
  <si>
    <t>210</t>
  </si>
  <si>
    <t>卫生健康支出</t>
  </si>
  <si>
    <t>　卫生健康管理事务</t>
  </si>
  <si>
    <t>　　2100101</t>
  </si>
  <si>
    <t>　公立医院</t>
  </si>
  <si>
    <t>　　2100201</t>
  </si>
  <si>
    <t>　　综合医院</t>
  </si>
  <si>
    <t>　　2100202</t>
  </si>
  <si>
    <t>　　中医（民族）医院</t>
  </si>
  <si>
    <t>　　2100205</t>
  </si>
  <si>
    <t>　　精神病医院</t>
  </si>
  <si>
    <t>　　2100206</t>
  </si>
  <si>
    <t>　　妇幼保健医院</t>
  </si>
  <si>
    <t>　基层医疗卫生机构</t>
  </si>
  <si>
    <t>　　2100302</t>
  </si>
  <si>
    <t>　　乡镇卫生院</t>
  </si>
  <si>
    <t>　　2100399</t>
  </si>
  <si>
    <t>　　其他基层医疗卫生机构支出</t>
  </si>
  <si>
    <t>　公共卫生</t>
  </si>
  <si>
    <t>　　2100401</t>
  </si>
  <si>
    <t>　　疾病预防控制机构</t>
  </si>
  <si>
    <t>　　2100402</t>
  </si>
  <si>
    <t>　　卫生监督机构</t>
  </si>
  <si>
    <t>　　2100403</t>
  </si>
  <si>
    <t>　　妇幼保健机构</t>
  </si>
  <si>
    <t>　　2100407</t>
  </si>
  <si>
    <t>　　其他专业公共卫生机构</t>
  </si>
  <si>
    <t>　　2100408</t>
  </si>
  <si>
    <t>　　基本公共卫生服务</t>
  </si>
  <si>
    <t>　　2100499</t>
  </si>
  <si>
    <t>　　其他公共卫生支出</t>
  </si>
  <si>
    <t>　计划生育事务</t>
  </si>
  <si>
    <t>　　2100717</t>
  </si>
  <si>
    <t>　　计划生育服务</t>
  </si>
  <si>
    <t>　　2100799</t>
  </si>
  <si>
    <t>　　其他计划生育事务支出</t>
  </si>
  <si>
    <t>　行政事业单位医疗</t>
  </si>
  <si>
    <t>　　2101101</t>
  </si>
  <si>
    <t>　　行政单位医疗</t>
  </si>
  <si>
    <t>　　2101102</t>
  </si>
  <si>
    <t>　　事业单位医疗</t>
  </si>
  <si>
    <t>　　2101103</t>
  </si>
  <si>
    <t>　　公务员医疗补助</t>
  </si>
  <si>
    <t>　　2101199</t>
  </si>
  <si>
    <t>　　其他行政事业单位医疗支出</t>
  </si>
  <si>
    <t>　12</t>
  </si>
  <si>
    <t>　财政对基本医疗保险基金的补助</t>
  </si>
  <si>
    <t>　　2101201</t>
  </si>
  <si>
    <t>　　财政对职工基本医疗保险基金的补助</t>
  </si>
  <si>
    <t>　　2101202</t>
  </si>
  <si>
    <t>　　财政对城乡居民基本医疗保险基金的补助</t>
  </si>
  <si>
    <t>　　2101299</t>
  </si>
  <si>
    <t>　　财政对其他基本医疗保险基金的补助</t>
  </si>
  <si>
    <t>　老龄卫生健康事务</t>
  </si>
  <si>
    <t>　　2101601</t>
  </si>
  <si>
    <t>　　老龄卫生健康事务</t>
  </si>
  <si>
    <t>　其他医疗卫生与计划生育支出</t>
  </si>
  <si>
    <t>　　2109901</t>
  </si>
  <si>
    <t>　　其他医疗卫生与计划生育支出</t>
  </si>
  <si>
    <t>211</t>
  </si>
  <si>
    <t>节能环保支出</t>
  </si>
  <si>
    <t>　环境保护管理事务</t>
  </si>
  <si>
    <t>　　2110101</t>
  </si>
  <si>
    <t>　环境监测与监察</t>
  </si>
  <si>
    <t>　　2110299</t>
  </si>
  <si>
    <t>　　其他环境监测与监察支出</t>
  </si>
  <si>
    <t>　污染防治</t>
  </si>
  <si>
    <t>　　2110302</t>
  </si>
  <si>
    <t>　　水体</t>
  </si>
  <si>
    <t>212</t>
  </si>
  <si>
    <t>城乡社区支出</t>
  </si>
  <si>
    <t>　城乡社区管理事务</t>
  </si>
  <si>
    <t>　　2120101</t>
  </si>
  <si>
    <t>　　2120104</t>
  </si>
  <si>
    <t>　　城管执法</t>
  </si>
  <si>
    <t>　　2120106</t>
  </si>
  <si>
    <t>　　工程建设管理</t>
  </si>
  <si>
    <t>　　2120109</t>
  </si>
  <si>
    <t>　　住宅建设与房地产市场监管</t>
  </si>
  <si>
    <t>　城乡社区规划与管理</t>
  </si>
  <si>
    <t>　　2120201</t>
  </si>
  <si>
    <t>　　城乡社区规划与管理</t>
  </si>
  <si>
    <t>　城乡社区公共设施</t>
  </si>
  <si>
    <t>　　2120399</t>
  </si>
  <si>
    <t>　　其他城乡社区公共设施支出</t>
  </si>
  <si>
    <t>　城乡社区环境卫生</t>
  </si>
  <si>
    <t>　　2120501</t>
  </si>
  <si>
    <t>　　城乡社区环境卫生</t>
  </si>
  <si>
    <t>　建设市场管理与监督</t>
  </si>
  <si>
    <t>　　2120601</t>
  </si>
  <si>
    <t>　　建设市场管理与监督</t>
  </si>
  <si>
    <t>213</t>
  </si>
  <si>
    <t>农林水支出</t>
  </si>
  <si>
    <t>　农业农村</t>
  </si>
  <si>
    <t>　　2130101</t>
  </si>
  <si>
    <t>　　2130104</t>
  </si>
  <si>
    <t>　　2130106</t>
  </si>
  <si>
    <t>　　科技转化与推广服务</t>
  </si>
  <si>
    <t>　　2130108</t>
  </si>
  <si>
    <t>　　病虫害控制</t>
  </si>
  <si>
    <t>　　2130109</t>
  </si>
  <si>
    <t>　　农产品质量安全</t>
  </si>
  <si>
    <t>　　2130110</t>
  </si>
  <si>
    <t>　　执法监管</t>
  </si>
  <si>
    <t>　　2130111</t>
  </si>
  <si>
    <t>　　统计监测与信息服务</t>
  </si>
  <si>
    <t>　　2130199</t>
  </si>
  <si>
    <t>　　其他农业农村支出</t>
  </si>
  <si>
    <t>　林业和草原</t>
  </si>
  <si>
    <t>　　2130201</t>
  </si>
  <si>
    <t>　　2130204</t>
  </si>
  <si>
    <t>　　事业机构</t>
  </si>
  <si>
    <t>　　2130212</t>
  </si>
  <si>
    <t>　　湿地保护</t>
  </si>
  <si>
    <t>　水利</t>
  </si>
  <si>
    <t>　　2130301</t>
  </si>
  <si>
    <t>　　2130305</t>
  </si>
  <si>
    <t>　　水利工程建设</t>
  </si>
  <si>
    <t>　　2130306</t>
  </si>
  <si>
    <t>　　水利工程运行与维护</t>
  </si>
  <si>
    <t>　　2130310</t>
  </si>
  <si>
    <t>　　水土保持</t>
  </si>
  <si>
    <t>　　2130311</t>
  </si>
  <si>
    <t>　　水资源节约管理与保护</t>
  </si>
  <si>
    <t>　　2130399</t>
  </si>
  <si>
    <t>　　其他水利支出</t>
  </si>
  <si>
    <t>　扶贫</t>
  </si>
  <si>
    <t>　　2130501</t>
  </si>
  <si>
    <t>　　2130502</t>
  </si>
  <si>
    <t>　　2130599</t>
  </si>
  <si>
    <t>　　其他扶贫支出</t>
  </si>
  <si>
    <t>　普惠金融发展支出</t>
  </si>
  <si>
    <t>　　2130804</t>
  </si>
  <si>
    <t>　　创业担保贷款贴息</t>
  </si>
  <si>
    <t>214</t>
  </si>
  <si>
    <t>交通运输支出</t>
  </si>
  <si>
    <t>　公路水路运输</t>
  </si>
  <si>
    <t>　　2140101</t>
  </si>
  <si>
    <t>　　2140106</t>
  </si>
  <si>
    <t>　　公路养护</t>
  </si>
  <si>
    <t>　其他交通运输支出</t>
  </si>
  <si>
    <t>　　2149901</t>
  </si>
  <si>
    <t>　　公共交通运营补助</t>
  </si>
  <si>
    <t>215</t>
  </si>
  <si>
    <t>资源勘探工业信息等支出</t>
  </si>
  <si>
    <t>　工业和信息产业监管</t>
  </si>
  <si>
    <t>　　2150501</t>
  </si>
  <si>
    <t>　国有资产监管</t>
  </si>
  <si>
    <t>　　2150799</t>
  </si>
  <si>
    <t>　　其他国有资产监管支出</t>
  </si>
  <si>
    <t>　支持中小企业发展和管理支出</t>
  </si>
  <si>
    <t>　　2150801</t>
  </si>
  <si>
    <t>216</t>
  </si>
  <si>
    <t>商业服务业等支出</t>
  </si>
  <si>
    <t>　商业流通事务</t>
  </si>
  <si>
    <t>　　2160201</t>
  </si>
  <si>
    <t>217</t>
  </si>
  <si>
    <t>金融支出</t>
  </si>
  <si>
    <t>　金融部门行政支出</t>
  </si>
  <si>
    <t>　　2170101</t>
  </si>
  <si>
    <t>　金融发展支出</t>
  </si>
  <si>
    <t>　　2170399</t>
  </si>
  <si>
    <t>　　其他金融发展支出</t>
  </si>
  <si>
    <t>220</t>
  </si>
  <si>
    <t>自然资源海洋气象等支出</t>
  </si>
  <si>
    <t>　自然资源事务</t>
  </si>
  <si>
    <t>　　2200101</t>
  </si>
  <si>
    <t>　　2200104</t>
  </si>
  <si>
    <t>　　自然资源规划及管理</t>
  </si>
  <si>
    <t>　　2200106</t>
  </si>
  <si>
    <t>　　自然资源利用与保护</t>
  </si>
  <si>
    <t>　　2200109</t>
  </si>
  <si>
    <t>　　自然资源调查与确权登记</t>
  </si>
  <si>
    <t>　　2200113</t>
  </si>
  <si>
    <t>　　地质矿产资源与环境调查</t>
  </si>
  <si>
    <t>　　2200114</t>
  </si>
  <si>
    <t>　　地质勘查与矿产资源管理</t>
  </si>
  <si>
    <t>　气象事务</t>
  </si>
  <si>
    <t>　　2200509</t>
  </si>
  <si>
    <t>　　气象服务</t>
  </si>
  <si>
    <t>221</t>
  </si>
  <si>
    <t>住房保障支出</t>
  </si>
  <si>
    <t>　住房改革支出</t>
  </si>
  <si>
    <t>　　2210201</t>
  </si>
  <si>
    <t>　　住房公积金</t>
  </si>
  <si>
    <t>222</t>
  </si>
  <si>
    <t>粮油物资储备支出</t>
  </si>
  <si>
    <t>　粮油事务</t>
  </si>
  <si>
    <t>　　2220150</t>
  </si>
  <si>
    <t>224</t>
  </si>
  <si>
    <t>灾害防治及应急管理支出</t>
  </si>
  <si>
    <t>　应急管理事务</t>
  </si>
  <si>
    <t>　　2240101</t>
  </si>
  <si>
    <t>　　2240106</t>
  </si>
  <si>
    <t>　　安全监管</t>
  </si>
  <si>
    <t>　　2240199</t>
  </si>
  <si>
    <t>　　其他应急管理支出</t>
  </si>
  <si>
    <t>　森林消防事务</t>
  </si>
  <si>
    <t>　　2240301</t>
  </si>
  <si>
    <t>　　2240304</t>
  </si>
  <si>
    <t>　　森林消防应急救援</t>
  </si>
  <si>
    <t>　地震事务</t>
  </si>
  <si>
    <t>　　2240501</t>
  </si>
  <si>
    <t>　　2240599</t>
  </si>
  <si>
    <t>　　其他地震事务支出</t>
  </si>
  <si>
    <t>　自然灾害防治</t>
  </si>
  <si>
    <t>　　2240602</t>
  </si>
  <si>
    <t>　　森林草原防灾减灾</t>
  </si>
  <si>
    <t>　　2240699</t>
  </si>
  <si>
    <t>　　其他自然灾害防治支出</t>
  </si>
  <si>
    <t>229</t>
  </si>
  <si>
    <t>其他支出</t>
  </si>
  <si>
    <t>　其他支出</t>
  </si>
  <si>
    <t>　　2299901</t>
  </si>
  <si>
    <t>　　其他支出</t>
  </si>
  <si>
    <t>一般公共预算本级基本支出表</t>
  </si>
  <si>
    <t>支出经济分类科目</t>
  </si>
  <si>
    <t>2020年基本支出</t>
  </si>
  <si>
    <t>人员经费</t>
  </si>
  <si>
    <t>公用经费</t>
  </si>
  <si>
    <t>工资福利支出</t>
  </si>
  <si>
    <t>30101</t>
  </si>
  <si>
    <t>　基本工资</t>
  </si>
  <si>
    <t>3010201</t>
  </si>
  <si>
    <t>　行政单位津补贴</t>
  </si>
  <si>
    <t>3010202</t>
  </si>
  <si>
    <t>　事业单位津补贴</t>
  </si>
  <si>
    <t>3010203</t>
  </si>
  <si>
    <t>　特殊岗位津贴</t>
  </si>
  <si>
    <t>3010204</t>
  </si>
  <si>
    <t>　乡镇工作补贴</t>
  </si>
  <si>
    <t>30103</t>
  </si>
  <si>
    <t>　奖金</t>
  </si>
  <si>
    <t>30106</t>
  </si>
  <si>
    <t>　伙食补助费</t>
  </si>
  <si>
    <t>30107</t>
  </si>
  <si>
    <t>　绩效工资</t>
  </si>
  <si>
    <t>30108</t>
  </si>
  <si>
    <t>　机关事业单位基本养老保险缴费</t>
  </si>
  <si>
    <t>30109</t>
  </si>
  <si>
    <t>　职业年金缴费</t>
  </si>
  <si>
    <t>30110</t>
  </si>
  <si>
    <t>　职工基本医疗保险缴费</t>
  </si>
  <si>
    <t>30111</t>
  </si>
  <si>
    <t>　公务员医疗补助缴费</t>
  </si>
  <si>
    <t>3011201</t>
  </si>
  <si>
    <t>　失业保险</t>
  </si>
  <si>
    <t>3011202</t>
  </si>
  <si>
    <t>　工伤保险</t>
  </si>
  <si>
    <t>3011299</t>
  </si>
  <si>
    <t>　其他保险</t>
  </si>
  <si>
    <t>30113</t>
  </si>
  <si>
    <t>　住房公积金</t>
  </si>
  <si>
    <t>30114</t>
  </si>
  <si>
    <t>　医疗费</t>
  </si>
  <si>
    <t>3019901</t>
  </si>
  <si>
    <t>　临时工工资</t>
  </si>
  <si>
    <t>3019902</t>
  </si>
  <si>
    <t>　聘用人员工资</t>
  </si>
  <si>
    <t>3019903</t>
  </si>
  <si>
    <t>　职工福利</t>
  </si>
  <si>
    <t>3019999</t>
  </si>
  <si>
    <t>　其他其他工资福利支出</t>
  </si>
  <si>
    <t>商品和服务支出</t>
  </si>
  <si>
    <t>30201</t>
  </si>
  <si>
    <t>　办公费</t>
  </si>
  <si>
    <t>30202</t>
  </si>
  <si>
    <t>　印刷费</t>
  </si>
  <si>
    <t>30203</t>
  </si>
  <si>
    <t>　咨询费</t>
  </si>
  <si>
    <t>30204</t>
  </si>
  <si>
    <t>　手续费</t>
  </si>
  <si>
    <t>30205</t>
  </si>
  <si>
    <t>　水费</t>
  </si>
  <si>
    <t>30206</t>
  </si>
  <si>
    <t>　电费</t>
  </si>
  <si>
    <t>30207</t>
  </si>
  <si>
    <t>　邮电费</t>
  </si>
  <si>
    <t>30208</t>
  </si>
  <si>
    <t>　取暖费</t>
  </si>
  <si>
    <t>30209</t>
  </si>
  <si>
    <t>　物业管理费</t>
  </si>
  <si>
    <t>30211</t>
  </si>
  <si>
    <t>　差旅费</t>
  </si>
  <si>
    <t>30212</t>
  </si>
  <si>
    <t>　因公出国（境）费用</t>
  </si>
  <si>
    <t>30213</t>
  </si>
  <si>
    <t>　维修（护）费</t>
  </si>
  <si>
    <t>30214</t>
  </si>
  <si>
    <t>　租赁费</t>
  </si>
  <si>
    <t>30215</t>
  </si>
  <si>
    <t>　会议费</t>
  </si>
  <si>
    <t>30216</t>
  </si>
  <si>
    <t>　培训费</t>
  </si>
  <si>
    <t>30217</t>
  </si>
  <si>
    <t>　公务接待费</t>
  </si>
  <si>
    <t>30218</t>
  </si>
  <si>
    <t>　专用材料费</t>
  </si>
  <si>
    <t>30224</t>
  </si>
  <si>
    <t>　被装购置费</t>
  </si>
  <si>
    <t>30225</t>
  </si>
  <si>
    <t>　专用燃料费</t>
  </si>
  <si>
    <t>30226</t>
  </si>
  <si>
    <t>　劳务费</t>
  </si>
  <si>
    <t>30227</t>
  </si>
  <si>
    <t>　委托业务费</t>
  </si>
  <si>
    <t>30228</t>
  </si>
  <si>
    <t>　工会经费</t>
  </si>
  <si>
    <t>30229</t>
  </si>
  <si>
    <t>　福利费</t>
  </si>
  <si>
    <t>30231</t>
  </si>
  <si>
    <t>　公务用车运行维护费</t>
  </si>
  <si>
    <t>3023901</t>
  </si>
  <si>
    <t>　公务交通补贴</t>
  </si>
  <si>
    <t>30240</t>
  </si>
  <si>
    <t>　税金及附加费用</t>
  </si>
  <si>
    <t>3029901</t>
  </si>
  <si>
    <t>　离退休人员公用经费</t>
  </si>
  <si>
    <t>3029999</t>
  </si>
  <si>
    <t>　其他其他商品和服务支出</t>
  </si>
  <si>
    <t>对个人和家庭的补助</t>
  </si>
  <si>
    <t>3030101</t>
  </si>
  <si>
    <t>　基本离休费</t>
  </si>
  <si>
    <t>3030102</t>
  </si>
  <si>
    <t>　行政单位离休人员津补贴</t>
  </si>
  <si>
    <t>3030103</t>
  </si>
  <si>
    <t>　事业单位离休人员津补贴</t>
  </si>
  <si>
    <t>3030104</t>
  </si>
  <si>
    <t>　离休人员护理费</t>
  </si>
  <si>
    <t>3030105</t>
  </si>
  <si>
    <t>　离休人员交通费</t>
  </si>
  <si>
    <t>3030106</t>
  </si>
  <si>
    <t>　离休人员住宅电话补助费</t>
  </si>
  <si>
    <t>3030108</t>
  </si>
  <si>
    <t>　离休人员增发1至2个月工资部分</t>
  </si>
  <si>
    <t>3030109</t>
  </si>
  <si>
    <t>　离休人员特需费</t>
  </si>
  <si>
    <t>3030201</t>
  </si>
  <si>
    <t>　基本退休费</t>
  </si>
  <si>
    <t>30303</t>
  </si>
  <si>
    <t>　退职（役）费</t>
  </si>
  <si>
    <t>30304</t>
  </si>
  <si>
    <t>　抚恤金</t>
  </si>
  <si>
    <t>3030501</t>
  </si>
  <si>
    <t>　遗嘱补助</t>
  </si>
  <si>
    <t>30309</t>
  </si>
  <si>
    <t>　奖励金</t>
  </si>
  <si>
    <t>30399</t>
  </si>
  <si>
    <t>　其他对个人和家庭的补助</t>
  </si>
  <si>
    <t>资本性支出</t>
  </si>
  <si>
    <t>31002</t>
  </si>
  <si>
    <t>　办公设备购置</t>
  </si>
  <si>
    <t>表三</t>
  </si>
  <si>
    <t>一般公共预算税收返还和转移支付表</t>
  </si>
  <si>
    <r>
      <rPr>
        <b/>
        <sz val="12"/>
        <rFont val="宋体"/>
        <charset val="134"/>
      </rPr>
      <t>收</t>
    </r>
    <r>
      <rPr>
        <b/>
        <sz val="14"/>
        <rFont val="宋体"/>
        <charset val="134"/>
      </rPr>
      <t>入</t>
    </r>
  </si>
  <si>
    <r>
      <rPr>
        <b/>
        <sz val="12"/>
        <rFont val="宋体"/>
        <charset val="134"/>
      </rPr>
      <t>支</t>
    </r>
    <r>
      <rPr>
        <b/>
        <sz val="14"/>
        <rFont val="宋体"/>
        <charset val="134"/>
      </rPr>
      <t>出</t>
    </r>
  </si>
  <si>
    <t>本级收入合计</t>
  </si>
  <si>
    <t>本级支出合计</t>
  </si>
  <si>
    <t>转移性收入</t>
  </si>
  <si>
    <t>转移性支出</t>
  </si>
  <si>
    <t xml:space="preserve">  上级补助收入</t>
  </si>
  <si>
    <t xml:space="preserve">  上解支出</t>
  </si>
  <si>
    <t xml:space="preserve">    返还性收入</t>
  </si>
  <si>
    <t xml:space="preserve">    体制上解支出</t>
  </si>
  <si>
    <t xml:space="preserve">      所得税基数返还收入 </t>
  </si>
  <si>
    <t xml:space="preserve">    专项上解支出</t>
  </si>
  <si>
    <t xml:space="preserve">      成品油税费改革税收返还收入</t>
  </si>
  <si>
    <t xml:space="preserve">      增值税税收返还收入</t>
  </si>
  <si>
    <t xml:space="preserve">      消费税税收返还收入</t>
  </si>
  <si>
    <t xml:space="preserve">      增值税“五五分享”税收返还收入</t>
  </si>
  <si>
    <t xml:space="preserve">      其他返还性收入</t>
  </si>
  <si>
    <t xml:space="preserve">    一般性转移支付收入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</si>
  <si>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</si>
  <si>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</si>
  <si>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</si>
  <si>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</si>
  <si>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</si>
  <si>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</si>
  <si>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</si>
  <si>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</si>
  <si>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</si>
  <si>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</si>
  <si>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</si>
  <si>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</si>
  <si>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贫困地区转移支付收入</t>
  </si>
  <si>
    <t xml:space="preserve">      一般公共服务共同财政事权转移支付收入</t>
  </si>
  <si>
    <t xml:space="preserve">      外交共同财政事权转移支付收入</t>
  </si>
  <si>
    <t xml:space="preserve">      国防共同财政事权转移支付收入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</si>
  <si>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</si>
  <si>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</si>
  <si>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</si>
  <si>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</si>
  <si>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</si>
  <si>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卫生健康共同财政事权转移支付收入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</si>
  <si>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</si>
  <si>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</si>
  <si>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</si>
  <si>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交通运输共同财政事权转移支付收入</t>
  </si>
  <si>
    <t xml:space="preserve">      资源勘探信息等共同财政事权转移支付收入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</si>
  <si>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</si>
  <si>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</si>
  <si>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</si>
  <si>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t xml:space="preserve">      住房保障共同财政事权转移支付收入</t>
  </si>
  <si>
    <t xml:space="preserve">      粮油物资储备共同财政事权转移支付收入</t>
  </si>
  <si>
    <t xml:space="preserve">      灾害防治及应急管理共同财政事权转移支付收入</t>
  </si>
  <si>
    <t xml:space="preserve">      其他共同财政事权转移支付收入</t>
  </si>
  <si>
    <t xml:space="preserve">      其他一般性转移支付收入</t>
  </si>
  <si>
    <t xml:space="preserve">    专项转移支付收入</t>
  </si>
  <si>
    <t xml:space="preserve">      外交</t>
  </si>
  <si>
    <t xml:space="preserve">      国防</t>
  </si>
  <si>
    <t xml:space="preserve">      公共安全</t>
  </si>
  <si>
    <t xml:space="preserve">      科学技术</t>
  </si>
  <si>
    <t xml:space="preserve">      文化旅游体育与传媒</t>
  </si>
  <si>
    <t xml:space="preserve">      社会保障和就业</t>
  </si>
  <si>
    <t xml:space="preserve">      卫生健康</t>
  </si>
  <si>
    <t xml:space="preserve">      城乡社区</t>
  </si>
  <si>
    <t xml:space="preserve">      农林水</t>
  </si>
  <si>
    <t xml:space="preserve">      资源勘探信息等</t>
  </si>
  <si>
    <t xml:space="preserve">      商业服务业等</t>
  </si>
  <si>
    <t xml:space="preserve">      金融</t>
  </si>
  <si>
    <t xml:space="preserve">      自然资源海洋气象等</t>
  </si>
  <si>
    <t xml:space="preserve">      粮油物资储备</t>
  </si>
  <si>
    <t xml:space="preserve">      灾害防治及应急管理</t>
  </si>
  <si>
    <t xml:space="preserve">      其他收入</t>
  </si>
  <si>
    <t xml:space="preserve">  上年结余收入</t>
  </si>
  <si>
    <t xml:space="preserve">  调入资金</t>
  </si>
  <si>
    <t xml:space="preserve">  调出资金</t>
  </si>
  <si>
    <t xml:space="preserve">    从政府性基金预算调入</t>
  </si>
  <si>
    <t xml:space="preserve">  年终结余</t>
  </si>
  <si>
    <t xml:space="preserve">    从国有资本经营预算调入</t>
  </si>
  <si>
    <t xml:space="preserve">  地方政府一般债务还本支出</t>
  </si>
  <si>
    <t xml:space="preserve">    从其他资金调入</t>
  </si>
  <si>
    <t xml:space="preserve">  地方政府一般债务转贷支出</t>
  </si>
  <si>
    <t xml:space="preserve">  地方政府一般债务收入</t>
  </si>
  <si>
    <t xml:space="preserve">  援助其他地区支出</t>
  </si>
  <si>
    <t xml:space="preserve">  地方政府一般债务转贷收入</t>
  </si>
  <si>
    <t xml:space="preserve">  安排预算稳定调节基金</t>
  </si>
  <si>
    <t xml:space="preserve">  接受其他地区援助收入</t>
  </si>
  <si>
    <t xml:space="preserve">  补充预算周转金</t>
  </si>
  <si>
    <t xml:space="preserve">  动用预算稳定调节基金</t>
  </si>
  <si>
    <t>收入总计</t>
  </si>
  <si>
    <t>支出总计</t>
  </si>
  <si>
    <t>2019年政府一般债务限额和余额表</t>
  </si>
  <si>
    <t>单位：亿元</t>
  </si>
  <si>
    <t>地区</t>
  </si>
  <si>
    <r>
      <rPr>
        <b/>
        <sz val="12"/>
        <rFont val="宋体"/>
        <charset val="134"/>
      </rPr>
      <t>201</t>
    </r>
    <r>
      <rPr>
        <b/>
        <sz val="12"/>
        <rFont val="宋体"/>
        <charset val="134"/>
      </rPr>
      <t>9</t>
    </r>
    <r>
      <rPr>
        <b/>
        <sz val="12"/>
        <rFont val="宋体"/>
        <charset val="134"/>
      </rPr>
      <t>年末政府一般债务限额</t>
    </r>
  </si>
  <si>
    <r>
      <rPr>
        <b/>
        <sz val="12"/>
        <rFont val="宋体"/>
        <charset val="134"/>
      </rPr>
      <t>201</t>
    </r>
    <r>
      <rPr>
        <b/>
        <sz val="12"/>
        <rFont val="宋体"/>
        <charset val="134"/>
      </rPr>
      <t>9</t>
    </r>
    <r>
      <rPr>
        <b/>
        <sz val="12"/>
        <rFont val="宋体"/>
        <charset val="134"/>
      </rPr>
      <t>年末政府一般债务余额</t>
    </r>
  </si>
  <si>
    <t>兴国县</t>
  </si>
  <si>
    <t>兴国县2020年一般公共预算“三公”经费预算表</t>
  </si>
  <si>
    <t xml:space="preserve"> 单位：万元</t>
  </si>
  <si>
    <t>项     目</t>
  </si>
  <si>
    <t>本年预算数</t>
  </si>
  <si>
    <t>合    计</t>
  </si>
  <si>
    <t>1、因公出国（境）费用</t>
  </si>
  <si>
    <t>2、公务接待费</t>
  </si>
  <si>
    <t>3、公务用车运行费及购置</t>
  </si>
  <si>
    <t>其中：（1）公务用车运行维修护费</t>
  </si>
  <si>
    <t xml:space="preserve">     （2）公务用车购置费</t>
  </si>
  <si>
    <t>说明：市本级“三公”经费支出预算共计5635万元,比2019年减少175万元，下降3%。</t>
  </si>
  <si>
    <t>项目支出绩效目标申报表</t>
  </si>
  <si>
    <t>（ 2020 年度）</t>
  </si>
  <si>
    <t>项目名称</t>
  </si>
  <si>
    <t>第七次全国人口普查</t>
  </si>
  <si>
    <t>主管部门及代码</t>
  </si>
  <si>
    <t>实施单位</t>
  </si>
  <si>
    <t>兴国县统计局</t>
  </si>
  <si>
    <t>项目属性</t>
  </si>
  <si>
    <t>其他</t>
  </si>
  <si>
    <t>项目期</t>
  </si>
  <si>
    <t>2020年</t>
  </si>
  <si>
    <t>项目资金
（万元）</t>
  </si>
  <si>
    <t xml:space="preserve"> 年度资金总额：</t>
  </si>
  <si>
    <t>889.3万元</t>
  </si>
  <si>
    <t xml:space="preserve">  其中：财政拨款</t>
  </si>
  <si>
    <t xml:space="preserve">        其他资金</t>
  </si>
  <si>
    <t>总
体
目
标</t>
  </si>
  <si>
    <t xml:space="preserve">  根据《国务院关于开展第七次全国人口普查的通知》要求做好我县第七次全国人口普查工作，全面查清我国人口数量、结构、分布、城乡住房等方面情况，为完善人口发展战略和政策体系，促进人口长期均衡发展，科学制定国民经济和社会发展规划，推动经济高质量发展，开启全面建设社会主义现代化国家新征程，向第二个百年奋斗目标进军，提供科学准确的统计信息支持。</t>
  </si>
  <si>
    <t>绩
效
指
标</t>
  </si>
  <si>
    <t>一级
指标</t>
  </si>
  <si>
    <t>二级指标</t>
  </si>
  <si>
    <t>三级指标</t>
  </si>
  <si>
    <t>指标值</t>
  </si>
  <si>
    <t>产         出
指
标</t>
  </si>
  <si>
    <t>数量指标</t>
  </si>
  <si>
    <t xml:space="preserve"> 指标1：人口普查动员准备、培训、试点</t>
  </si>
  <si>
    <t>普查动员准备、培训、试点至少开展一次</t>
  </si>
  <si>
    <t>指标2：做好第七次全国人口普查上户登记</t>
  </si>
  <si>
    <t>一次摸底，一次正式登记</t>
  </si>
  <si>
    <t xml:space="preserve"> 指标3：做好七次全国人口普查事后质量抽查</t>
  </si>
  <si>
    <t>至少开展一次</t>
  </si>
  <si>
    <t>指标4：做好普查数据开发应用、总结</t>
  </si>
  <si>
    <t>质量指标</t>
  </si>
  <si>
    <t xml:space="preserve"> 指标1：普查对象申报准确性</t>
  </si>
  <si>
    <t xml:space="preserve"> 指标2：普查员登记准确性</t>
  </si>
  <si>
    <t xml:space="preserve"> ……</t>
  </si>
  <si>
    <t>时效指标</t>
  </si>
  <si>
    <t xml:space="preserve"> 指标1：普查对象申报及时性</t>
  </si>
  <si>
    <t xml:space="preserve"> 指标2：普查员登记上报及时性</t>
  </si>
  <si>
    <t>成本指标</t>
  </si>
  <si>
    <t xml:space="preserve"> 指标1：普查人员补助金额</t>
  </si>
  <si>
    <t>387万元</t>
  </si>
  <si>
    <t xml:space="preserve"> 指标2：人口普查动员准备、设备购置、培训、试点、宣传、事后质量抽查普查数据开发应用、总结费用</t>
  </si>
  <si>
    <t>502.3万元</t>
  </si>
  <si>
    <t>社会效益
指标</t>
  </si>
  <si>
    <t xml:space="preserve"> 指标1：全面准确掌握人口数据</t>
  </si>
  <si>
    <t>人口数据准确</t>
  </si>
  <si>
    <t xml:space="preserve"> 指标2：全面准确掌握人口生产生活状况</t>
  </si>
  <si>
    <t>生产生活状况清楚</t>
  </si>
  <si>
    <t>生态效益
指标</t>
  </si>
  <si>
    <t xml:space="preserve"> 指标1：</t>
  </si>
  <si>
    <t xml:space="preserve"> 指标2：</t>
  </si>
  <si>
    <t>可持续影响
指标</t>
  </si>
  <si>
    <t xml:space="preserve"> 指标1：人口统计数据质量</t>
  </si>
  <si>
    <t>质量明显提升，为各级党委、政府决策提供可靠依据</t>
  </si>
  <si>
    <t>满意度指标</t>
  </si>
  <si>
    <t>服务对象
满意度指标</t>
  </si>
  <si>
    <t xml:space="preserve"> 指标1：普查对象对数据上报满意度</t>
  </si>
  <si>
    <t>≥95%</t>
  </si>
  <si>
    <t xml:space="preserve"> 指标2：普查人员对普查工作的满意度</t>
  </si>
  <si>
    <r>
      <rPr>
        <sz val="10"/>
        <rFont val="宋体"/>
        <charset val="134"/>
      </rPr>
      <t xml:space="preserve"> 指标</t>
    </r>
    <r>
      <rPr>
        <sz val="10"/>
        <rFont val="宋体"/>
        <charset val="134"/>
      </rPr>
      <t>3：社会各界对数据的认可度</t>
    </r>
  </si>
  <si>
    <t>（2020年度）</t>
  </si>
  <si>
    <t>农村环卫一体化服务</t>
  </si>
  <si>
    <t>县农业农村局</t>
  </si>
  <si>
    <t>为全面贯彻落实城乡环卫一体化“一把扫把扫到底”的目标，农业农村局根据上级文件精神，以政府采购形式实施我县农村环卫一体化市场运营。服务范围为兴国县26个乡镇（含7个镇、18个乡，1个开发区）辖区范围内乡镇驻地、农村道路清扫保洁、生活垃圾收集、运输并转运至兴国县埠头生活垃圾填埋场进行无害化处理，确保全县304个行政村村庄环境干净整洁有序，农村人居环境全面改善。</t>
  </si>
  <si>
    <t>完工项目个数</t>
  </si>
  <si>
    <t>全面按服务内容</t>
  </si>
  <si>
    <t>按进度计划实施情况</t>
  </si>
  <si>
    <t>按计划实施</t>
  </si>
  <si>
    <r>
      <rPr>
        <sz val="10"/>
        <color indexed="8"/>
        <rFont val="Times New Roman"/>
        <charset val="134"/>
      </rPr>
      <t>支出投资/</t>
    </r>
    <r>
      <rPr>
        <sz val="10"/>
        <color indexed="8"/>
        <rFont val="宋体"/>
        <charset val="134"/>
      </rPr>
      <t>批复投资</t>
    </r>
  </si>
  <si>
    <r>
      <rPr>
        <sz val="10"/>
        <color indexed="8"/>
        <rFont val="宋体"/>
        <charset val="134"/>
      </rPr>
      <t>≤</t>
    </r>
    <r>
      <rPr>
        <sz val="10"/>
        <color indexed="8"/>
        <rFont val="Times New Roman"/>
        <charset val="134"/>
      </rPr>
      <t>100%</t>
    </r>
  </si>
  <si>
    <t>效
益
指
标</t>
  </si>
  <si>
    <t>经济效益
指标</t>
  </si>
  <si>
    <t>受益人口</t>
  </si>
  <si>
    <t>≥69万人</t>
  </si>
  <si>
    <t>≥69人</t>
  </si>
  <si>
    <t>环境改善村庄数</t>
  </si>
  <si>
    <t>项目持续发挥作用的期限</t>
  </si>
  <si>
    <t>≥3年</t>
  </si>
  <si>
    <t>受益群众和机构满意度</t>
  </si>
  <si>
    <r>
      <rPr>
        <sz val="10"/>
        <color indexed="8"/>
        <rFont val="宋体"/>
        <charset val="134"/>
      </rPr>
      <t>≥9</t>
    </r>
    <r>
      <rPr>
        <sz val="10"/>
        <color indexed="8"/>
        <rFont val="Times New Roman"/>
        <charset val="134"/>
      </rPr>
      <t>0%</t>
    </r>
  </si>
  <si>
    <t>兴国县2019-2020年度低质低效林改造项目</t>
  </si>
  <si>
    <t>兴国县林业局</t>
  </si>
  <si>
    <t>1年</t>
  </si>
  <si>
    <t xml:space="preserve">    完成低质低效林改造13.88万亩，其中更替改造0.6万亩，补植补造3.03万亩，抚育改造3万亩，封育改造7.25万亩。
    通过实施改造，逐步优化树种结构，提升林分质量，增强森林对火灾和病虫害的抵抗力，达到改善森林景观，提高森林生态效益，社会效益和经济效益目标。</t>
  </si>
  <si>
    <t>更替改造面积</t>
  </si>
  <si>
    <t>0.6万亩</t>
  </si>
  <si>
    <t>补植补造面积</t>
  </si>
  <si>
    <t>3.03万亩</t>
  </si>
  <si>
    <t>抚育改造面积</t>
  </si>
  <si>
    <t>3万亩</t>
  </si>
  <si>
    <t>封育改造</t>
  </si>
  <si>
    <t>7.25万亩</t>
  </si>
  <si>
    <t>苗木成活率</t>
  </si>
  <si>
    <r>
      <rPr>
        <sz val="10"/>
        <rFont val="SimSun"/>
        <charset val="134"/>
      </rPr>
      <t>≧</t>
    </r>
    <r>
      <rPr>
        <sz val="10"/>
        <rFont val="宋体"/>
        <charset val="134"/>
      </rPr>
      <t>90%</t>
    </r>
  </si>
  <si>
    <t>面积保存率</t>
  </si>
  <si>
    <t>≧85%</t>
  </si>
  <si>
    <t>任务完成时效率</t>
  </si>
  <si>
    <t>亩均成本</t>
  </si>
  <si>
    <t>346元/亩</t>
  </si>
  <si>
    <t>带动建档立卡贫困人口脱贫人数</t>
  </si>
  <si>
    <t>106人</t>
  </si>
  <si>
    <t>带动增加贫困人口收入</t>
  </si>
  <si>
    <t>≧2000元</t>
  </si>
  <si>
    <t>增加了社会的稳定</t>
  </si>
  <si>
    <t>是</t>
  </si>
  <si>
    <t>提升森林质量</t>
  </si>
  <si>
    <t>增加了阔叶树比例，明显提长了森林质量</t>
  </si>
  <si>
    <t>长期</t>
  </si>
  <si>
    <t>受益群众满意度</t>
  </si>
  <si>
    <t>贫困人口满意度</t>
  </si>
  <si>
    <t>2020年政府性基金收入表</t>
  </si>
  <si>
    <t>项          目</t>
  </si>
  <si>
    <t>2019年                  预算数</t>
  </si>
  <si>
    <t>2020年                  预算数</t>
  </si>
  <si>
    <t>2020年预算数比</t>
  </si>
  <si>
    <t>2019年预算数增减%</t>
  </si>
  <si>
    <t>一、新型墙体材料专项基金收入</t>
  </si>
  <si>
    <t>二、国有土地收益基金收入</t>
  </si>
  <si>
    <t>三、农业土地开发资金收入</t>
  </si>
  <si>
    <t>四、国有土地使用权出让收入</t>
  </si>
  <si>
    <t>五、彩票公益金收入</t>
  </si>
  <si>
    <t>六、城市基础设施配套费收入</t>
  </si>
  <si>
    <t>七、污水处理费收入</t>
  </si>
  <si>
    <t>政府性基金收入合计</t>
  </si>
  <si>
    <t>上年结余收入</t>
  </si>
  <si>
    <t>上级补助收入</t>
  </si>
  <si>
    <t>地方债转贷专项收入</t>
  </si>
  <si>
    <t>政府性基金收入总计</t>
  </si>
  <si>
    <t>2020年政府性基金支出表</t>
  </si>
  <si>
    <t xml:space="preserve">       单位：万元</t>
  </si>
  <si>
    <t>支出项目</t>
  </si>
  <si>
    <t>2019年                       预算数</t>
  </si>
  <si>
    <t>2020年                          预算数</t>
  </si>
  <si>
    <t>国有土地使用权出让收入及对应专项债务收入安排的支出</t>
  </si>
  <si>
    <t>征地和拆迁补偿支出</t>
  </si>
  <si>
    <t>土地开发支出</t>
  </si>
  <si>
    <t>补助被征地农民支出</t>
  </si>
  <si>
    <t>土地出让业务支出</t>
  </si>
  <si>
    <t>国有土地收益基金及对应专项债务收入安排的支出</t>
  </si>
  <si>
    <t>其他国有土地收益基金支出</t>
  </si>
  <si>
    <t>农业土地开发资金及对应专项债务收入安排的支出</t>
  </si>
  <si>
    <t>城市基础设施配套费及对应专项债务收入安排的支出</t>
  </si>
  <si>
    <t>城市公共设施</t>
  </si>
  <si>
    <t>城市环境卫生</t>
  </si>
  <si>
    <t>其他城市基础设施配套费安排的支出</t>
  </si>
  <si>
    <t>污水处理费及对应专项债务收入安排的支出</t>
  </si>
  <si>
    <t>污水处理设施建设和运营</t>
  </si>
  <si>
    <t>代征手续费</t>
  </si>
  <si>
    <t>其他污水处理费安排的支出</t>
  </si>
  <si>
    <t>彩票公益金及对应专项债务收入安排的支出</t>
  </si>
  <si>
    <t>用于社会福利的彩票公益金支出</t>
  </si>
  <si>
    <t>用于体育事业的彩票公益金支出</t>
  </si>
  <si>
    <t>政府性基金支出合计</t>
  </si>
  <si>
    <t>政府性基金上解支出</t>
  </si>
  <si>
    <t>调出资金</t>
  </si>
  <si>
    <t>债务还本支出</t>
  </si>
  <si>
    <t>结转下年支出</t>
  </si>
  <si>
    <t>政府性基金支出总计</t>
  </si>
  <si>
    <t>2020年政府性基金预算转移支付表</t>
  </si>
  <si>
    <t>科目名称</t>
  </si>
  <si>
    <t>科目代码</t>
  </si>
  <si>
    <t>资金来源</t>
  </si>
  <si>
    <t>发文时间</t>
  </si>
  <si>
    <t>分配文号</t>
  </si>
  <si>
    <t>金额</t>
  </si>
  <si>
    <t>类</t>
  </si>
  <si>
    <t>款</t>
  </si>
  <si>
    <t>项</t>
  </si>
  <si>
    <t>一、收入总计</t>
  </si>
  <si>
    <t>（一）本年收入</t>
  </si>
  <si>
    <t>（二）上级补助收入</t>
  </si>
  <si>
    <t>1.科学技术支出</t>
  </si>
  <si>
    <t>（1）核电站乏燃料处理处置基金支出</t>
  </si>
  <si>
    <t>10</t>
  </si>
  <si>
    <t>2.文化旅游体育与传媒支出</t>
  </si>
  <si>
    <t>（1）国家电影事业发展专项资金安排的支出</t>
  </si>
  <si>
    <t>07</t>
  </si>
  <si>
    <t>（2）旅游发展基金支出</t>
  </si>
  <si>
    <t>09</t>
  </si>
  <si>
    <t>地方旅游开发项目补助</t>
  </si>
  <si>
    <t>省厅</t>
  </si>
  <si>
    <t>关于提前下达2020年旅游发展基金补助地方项目资金 经济科目51301</t>
  </si>
  <si>
    <t>2019.12.17</t>
  </si>
  <si>
    <t>赣财文指[2019]63号</t>
  </si>
  <si>
    <t>（3）国家电影事业发展专项资金对应专项债务收入安排的支出</t>
  </si>
  <si>
    <t>3.社会保障和就业支出</t>
  </si>
  <si>
    <t>（1）大中型水库移民后期扶持基金支出</t>
  </si>
  <si>
    <t>22</t>
  </si>
  <si>
    <t>移民补助</t>
  </si>
  <si>
    <t>关于提前下达2020年大中型水库移民后期扶持资金和基金预算指标</t>
  </si>
  <si>
    <t>2019.12.4</t>
  </si>
  <si>
    <t>赣财扶指[2019]14号</t>
  </si>
  <si>
    <t>基础设施建设和经济发展</t>
  </si>
  <si>
    <t>（2）小型水库移民扶助基金安排的支出</t>
  </si>
  <si>
    <t>23</t>
  </si>
  <si>
    <t>关于下达2020年小型水库移民解困资金 支出科目51301</t>
  </si>
  <si>
    <t>2020.5.11</t>
  </si>
  <si>
    <t>赣财扶指[2020]5号</t>
  </si>
  <si>
    <t>（3）小型水库移民扶助基金对应专项债务收入安排的支出</t>
  </si>
  <si>
    <t>29</t>
  </si>
  <si>
    <t>4.节能环保支出</t>
  </si>
  <si>
    <t>（1）可再生能源电价附加收入安排的支出</t>
  </si>
  <si>
    <t>60</t>
  </si>
  <si>
    <t>（2）废弃电器电子产品处理基金支出</t>
  </si>
  <si>
    <t>61</t>
  </si>
  <si>
    <t>5.城乡社区支出</t>
  </si>
  <si>
    <t>（1）国有土地使用权出让收入及对应专项债务收入安排的支出</t>
  </si>
  <si>
    <t>08</t>
  </si>
  <si>
    <t>（2）国有土地收益基金及对应专项债务收入安排的支出</t>
  </si>
  <si>
    <t>（3）农业土地开发资金安排的支出</t>
  </si>
  <si>
    <t>11</t>
  </si>
  <si>
    <t>（4）城市基础设施配套费安排的支出</t>
  </si>
  <si>
    <t>13</t>
  </si>
  <si>
    <t>（5）污水处理费安排的支出</t>
  </si>
  <si>
    <t>14</t>
  </si>
  <si>
    <t>（6）土地储备专项债劵收入安排的支出</t>
  </si>
  <si>
    <t>15</t>
  </si>
  <si>
    <t>（7）棚户区改造专项债劵收入安排的支出</t>
  </si>
  <si>
    <t>16</t>
  </si>
  <si>
    <t>（8）城市基础设施配套费对应专项债务收入安排的支出</t>
  </si>
  <si>
    <t>17</t>
  </si>
  <si>
    <t>（9）污水处理费对应专项债务收入安排的支出</t>
  </si>
  <si>
    <t>18</t>
  </si>
  <si>
    <t>6.农林水支出</t>
  </si>
  <si>
    <t>（1）大中型水库库区基金安排的支出</t>
  </si>
  <si>
    <t>66</t>
  </si>
  <si>
    <t>（2）三峡水库库区基金支出</t>
  </si>
  <si>
    <t>67</t>
  </si>
  <si>
    <t>（3）国家重大水利工程建设基金安排的支出</t>
  </si>
  <si>
    <t>69</t>
  </si>
  <si>
    <t>（4）大中型水库库区基金对应专项债务收入安排的支出</t>
  </si>
  <si>
    <t>70</t>
  </si>
  <si>
    <t>（5）国家重大水利工程建设基金对应专项债务收入安排的支出</t>
  </si>
  <si>
    <t>71</t>
  </si>
  <si>
    <t>7.交通运输支出</t>
  </si>
  <si>
    <t>（1）车辆通行费安排的支出</t>
  </si>
  <si>
    <t>62</t>
  </si>
  <si>
    <t>（2）铁路建设基金支出</t>
  </si>
  <si>
    <t>64</t>
  </si>
  <si>
    <t>（3）政府收费公路专项债劵收入安排的支出</t>
  </si>
  <si>
    <t>（4）车辆通行费对应专项债务收入安排的支出</t>
  </si>
  <si>
    <t>72</t>
  </si>
  <si>
    <t>8.资源勘探信息等支出</t>
  </si>
  <si>
    <t>（1）农网还贷资金支出</t>
  </si>
  <si>
    <t>9.金融支出</t>
  </si>
  <si>
    <t>（1）金融调控支出</t>
  </si>
  <si>
    <t>04</t>
  </si>
  <si>
    <t>10.其他支出</t>
  </si>
  <si>
    <t>（1）其他政府性基金及对应专项债务收入安排的支出</t>
  </si>
  <si>
    <t>（2）彩票发行销售机构业务费安排的支出</t>
  </si>
  <si>
    <t>（3）彩票公益金安排的支出</t>
  </si>
  <si>
    <t>关于提前下达2020年中央专项彩票公益金支持赣南原中央苏区社会公益事业发展项目资金 经济科目51301</t>
  </si>
  <si>
    <t>2019.11.28</t>
  </si>
  <si>
    <t>赣财综指[2019]16号</t>
  </si>
  <si>
    <r>
      <rPr>
        <sz val="11"/>
        <rFont val="宋体"/>
        <charset val="134"/>
      </rPr>
      <t>关于下达2020年中央集中彩票公益金支持社会福利事业专项资金(第一批)</t>
    </r>
    <r>
      <rPr>
        <b/>
        <sz val="11"/>
        <rFont val="宋体"/>
        <charset val="134"/>
      </rPr>
      <t>(精神病人福利院40万,古龙岗敬老院150万,兴江乡塘背居家养老中心40万)</t>
    </r>
    <r>
      <rPr>
        <sz val="11"/>
        <rFont val="宋体"/>
        <charset val="134"/>
      </rPr>
      <t xml:space="preserve"> 经济科目51301</t>
    </r>
  </si>
  <si>
    <t>2020.3.7</t>
  </si>
  <si>
    <t>赣财社指[2020]5号</t>
  </si>
  <si>
    <t>关于下达2020年省级福利彩票公益金支持社会福利事业资金预算(第一批)(养老服务体系建设49万,殡葬改革33万,扶贫济困20万) 支出经济科目51301</t>
  </si>
  <si>
    <t>2020.5.27</t>
  </si>
  <si>
    <t>赣财社指[2020]15号</t>
  </si>
  <si>
    <t>用于教育事业的彩票公益金支出</t>
  </si>
  <si>
    <t>市局</t>
  </si>
  <si>
    <t>关于下达2019年中央专项彩票公益金支持乡村学校少年宫项目资金</t>
  </si>
  <si>
    <t>2020.3.20</t>
  </si>
  <si>
    <t>赣市财综字[2020]3号</t>
  </si>
  <si>
    <t>关于下达2020年省级专项彩票公益金支持乡村学校少年宫项目资金 支出经济科目51301</t>
  </si>
  <si>
    <t>赣市财教字[2020]46号</t>
  </si>
  <si>
    <t>用于残疾人事业的彩票公益金支出</t>
  </si>
  <si>
    <t xml:space="preserve">关于提前下达2020年中央和省级财政残疾人事业发展补助资金 </t>
  </si>
  <si>
    <t>2019.12.23</t>
  </si>
  <si>
    <t>赣财社指[2019]65号</t>
  </si>
  <si>
    <t>用于扶贫的彩票公益金支出</t>
  </si>
  <si>
    <r>
      <rPr>
        <sz val="11"/>
        <rFont val="宋体"/>
        <charset val="134"/>
      </rPr>
      <t>关于提前下达2020年中央专项彩票公益金支持贫困革命老区脱贫攻坚资金预算</t>
    </r>
    <r>
      <rPr>
        <b/>
        <sz val="11"/>
        <rFont val="宋体"/>
        <charset val="134"/>
      </rPr>
      <t xml:space="preserve"> 经济科目51301</t>
    </r>
  </si>
  <si>
    <t>2019.11.26</t>
  </si>
  <si>
    <t>赣财扶指[2019]12号</t>
  </si>
  <si>
    <t>用于城乡医疗救助的彩票公益金支出</t>
  </si>
  <si>
    <t>关于提前下达2020年中央和省级财政医疗救助补助资金  功能科目2101301 经济科目50901</t>
  </si>
  <si>
    <t>2019.12.24</t>
  </si>
  <si>
    <t>赣财社指[2019]66号</t>
  </si>
  <si>
    <t>2019年政府专项债务限额和余额表</t>
  </si>
  <si>
    <r>
      <rPr>
        <b/>
        <sz val="12"/>
        <rFont val="宋体"/>
        <charset val="134"/>
      </rPr>
      <t>201</t>
    </r>
    <r>
      <rPr>
        <b/>
        <sz val="12"/>
        <rFont val="宋体"/>
        <charset val="134"/>
      </rPr>
      <t>9</t>
    </r>
    <r>
      <rPr>
        <b/>
        <sz val="12"/>
        <rFont val="宋体"/>
        <charset val="134"/>
      </rPr>
      <t>年末政府专项债务限额</t>
    </r>
  </si>
  <si>
    <r>
      <rPr>
        <b/>
        <sz val="12"/>
        <rFont val="宋体"/>
        <charset val="134"/>
      </rPr>
      <t>201</t>
    </r>
    <r>
      <rPr>
        <b/>
        <sz val="12"/>
        <rFont val="宋体"/>
        <charset val="134"/>
      </rPr>
      <t>9</t>
    </r>
    <r>
      <rPr>
        <b/>
        <sz val="12"/>
        <rFont val="宋体"/>
        <charset val="134"/>
      </rPr>
      <t>年末政府专项债务余额</t>
    </r>
  </si>
  <si>
    <t>2020年国有资本经营预算收入表</t>
  </si>
  <si>
    <t>项        目</t>
  </si>
  <si>
    <t>2019年</t>
  </si>
  <si>
    <t>2020年                                  预算数</t>
  </si>
  <si>
    <t>执行数</t>
  </si>
  <si>
    <t>2019年执行数增减%</t>
  </si>
  <si>
    <t>一、利润收入</t>
  </si>
  <si>
    <t>其他国有资本经营预算企业利润收入</t>
  </si>
  <si>
    <t>二、股利、股息收入</t>
  </si>
  <si>
    <t>国有参股公司股利、股息收入</t>
  </si>
  <si>
    <t>三、产权转让收入</t>
  </si>
  <si>
    <t>四、清算收入</t>
  </si>
  <si>
    <t>五、国有资本经营预算转移支付收入</t>
  </si>
  <si>
    <t>六、其他国有资本经营预算收入</t>
  </si>
  <si>
    <t>本年收入合计</t>
  </si>
  <si>
    <t>上年结转</t>
  </si>
  <si>
    <r>
      <rPr>
        <b/>
        <sz val="11"/>
        <color rgb="FF000000"/>
        <rFont val="宋体"/>
        <charset val="134"/>
      </rPr>
      <t>收</t>
    </r>
    <r>
      <rPr>
        <b/>
        <sz val="11"/>
        <color rgb="FF000000"/>
        <rFont val="Times New Roman"/>
        <charset val="134"/>
      </rPr>
      <t xml:space="preserve"> </t>
    </r>
    <r>
      <rPr>
        <b/>
        <sz val="11"/>
        <color rgb="FF000000"/>
        <rFont val="宋体"/>
        <charset val="134"/>
      </rPr>
      <t>入</t>
    </r>
    <r>
      <rPr>
        <b/>
        <sz val="11"/>
        <color rgb="FF000000"/>
        <rFont val="Times New Roman"/>
        <charset val="134"/>
      </rPr>
      <t xml:space="preserve"> </t>
    </r>
    <r>
      <rPr>
        <b/>
        <sz val="11"/>
        <color rgb="FF000000"/>
        <rFont val="宋体"/>
        <charset val="134"/>
      </rPr>
      <t>总</t>
    </r>
    <r>
      <rPr>
        <b/>
        <sz val="11"/>
        <color rgb="FF000000"/>
        <rFont val="Times New Roman"/>
        <charset val="134"/>
      </rPr>
      <t xml:space="preserve"> </t>
    </r>
    <r>
      <rPr>
        <b/>
        <sz val="11"/>
        <color rgb="FF000000"/>
        <rFont val="宋体"/>
        <charset val="134"/>
      </rPr>
      <t>计</t>
    </r>
  </si>
  <si>
    <t>2020年全县国有资本经营预算支出表</t>
  </si>
  <si>
    <t>2020年                         预算数</t>
  </si>
  <si>
    <t>一、社会保障和就业支出</t>
  </si>
  <si>
    <t>国有资本经营预算补充社保基金支出</t>
  </si>
  <si>
    <t>二、国有资本经营预算支出</t>
  </si>
  <si>
    <t>解决历史遗留问题及改革成本支出</t>
  </si>
  <si>
    <t>国有企业资本金注入</t>
  </si>
  <si>
    <t>国有企业政策性补贴</t>
  </si>
  <si>
    <t>金融国有资本经营预算支出</t>
  </si>
  <si>
    <t>其他国有资本经营预算支出</t>
  </si>
  <si>
    <t>三、转移性支出</t>
  </si>
  <si>
    <t>国有资本经营预算转移支付支出</t>
  </si>
  <si>
    <t>国有资本经营预算调出资金</t>
  </si>
  <si>
    <t>本年支出合计</t>
  </si>
  <si>
    <r>
      <rPr>
        <b/>
        <sz val="11"/>
        <color rgb="FF000000"/>
        <rFont val="宋体"/>
        <charset val="134"/>
      </rPr>
      <t>支出总</t>
    </r>
    <r>
      <rPr>
        <b/>
        <sz val="11"/>
        <color rgb="FF000000"/>
        <rFont val="Times New Roman"/>
        <charset val="134"/>
      </rPr>
      <t xml:space="preserve"> </t>
    </r>
    <r>
      <rPr>
        <b/>
        <sz val="11"/>
        <color rgb="FF000000"/>
        <rFont val="宋体"/>
        <charset val="134"/>
      </rPr>
      <t>计</t>
    </r>
  </si>
  <si>
    <t>2020年国有资本经营预算转移支付表</t>
  </si>
  <si>
    <t xml:space="preserve">        项        目</t>
  </si>
  <si>
    <t>说明：兴国县2020年无国有资本经营转移支付预算。</t>
  </si>
  <si>
    <t>2020年社会保险基金收入表</t>
  </si>
  <si>
    <t>收入项目</t>
  </si>
  <si>
    <t>2020年预算数与上年比较</t>
  </si>
  <si>
    <t>实际</t>
  </si>
  <si>
    <t>比2019年预算数增减%</t>
  </si>
  <si>
    <t>比2019年实际执行数增减%</t>
  </si>
  <si>
    <t>全县社会保险基金收入合计</t>
  </si>
  <si>
    <t xml:space="preserve">   其中：保险费收入</t>
  </si>
  <si>
    <t xml:space="preserve">    财政补贴收入</t>
  </si>
  <si>
    <t>其他社会保险基金收入</t>
  </si>
  <si>
    <t>一、企业职工基本养老保险基金收入</t>
  </si>
  <si>
    <t xml:space="preserve">   财政补贴收入</t>
  </si>
  <si>
    <t>其他基本养老保险基金收入</t>
  </si>
  <si>
    <t>二、机关事业单位基本养老保险基金</t>
  </si>
  <si>
    <t>三、失业保险基金收入</t>
  </si>
  <si>
    <t>其他失业保险基金收入</t>
  </si>
  <si>
    <t>四、职工基本医疗保险（含生育保险）基金收入</t>
  </si>
  <si>
    <t xml:space="preserve">  其中：保险费收入</t>
  </si>
  <si>
    <t xml:space="preserve">  财政补贴收入</t>
  </si>
  <si>
    <t>其他基本医疗保险基金收入</t>
  </si>
  <si>
    <t>五、城乡居民基本医疗保险基金收入</t>
  </si>
  <si>
    <t xml:space="preserve">       财政补贴收入</t>
  </si>
  <si>
    <t xml:space="preserve">       其他收入</t>
  </si>
  <si>
    <t>六、城乡居民基本养老保险基金收入</t>
  </si>
  <si>
    <t>2020年社会保险基金支出表</t>
  </si>
  <si>
    <t>实际执行数</t>
  </si>
  <si>
    <t>全县社会保险基金支出合计</t>
  </si>
  <si>
    <t>一、企业职工基本养老保险基金支出</t>
  </si>
  <si>
    <t>其中：基本养老金</t>
  </si>
  <si>
    <t>丧葬抚恤补助</t>
  </si>
  <si>
    <t>其他基本养老保险基金支出</t>
  </si>
  <si>
    <t>三、失业保险基金支出</t>
  </si>
  <si>
    <t>其中：失业保险金</t>
  </si>
  <si>
    <t>医疗保险费</t>
  </si>
  <si>
    <t>其他失业保险基金支出</t>
  </si>
  <si>
    <t>四、职工基本医疗保险基金（含生育保险)支出</t>
  </si>
  <si>
    <t>其中：基本医疗保险统筹基金</t>
  </si>
  <si>
    <t>医疗保险个人账户基金</t>
  </si>
  <si>
    <t>其他基本医疗保险基金支出</t>
  </si>
  <si>
    <t>五、城乡居民基本医疗保险基金支出</t>
  </si>
  <si>
    <t>其中：基本医疗保险待遇支出</t>
  </si>
  <si>
    <t>六、城乡居民基本养老保险基金支出</t>
  </si>
  <si>
    <t>其中：基本养老金支出</t>
  </si>
</sst>
</file>

<file path=xl/styles.xml><?xml version="1.0" encoding="utf-8"?>
<styleSheet xmlns="http://schemas.openxmlformats.org/spreadsheetml/2006/main">
  <numFmts count="28">
    <numFmt numFmtId="176" formatCode="0.0_ "/>
    <numFmt numFmtId="177" formatCode="#."/>
    <numFmt numFmtId="41" formatCode="_ * #,##0_ ;_ * \-#,##0_ ;_ * &quot;-&quot;_ ;_ @_ "/>
    <numFmt numFmtId="178" formatCode="_-&quot;$&quot;* #,##0_-;\-&quot;$&quot;* #,##0_-;_-&quot;$&quot;* &quot;-&quot;_-;_-@_-"/>
    <numFmt numFmtId="179" formatCode="0;_琀"/>
    <numFmt numFmtId="44" formatCode="_ &quot;￥&quot;* #,##0.00_ ;_ &quot;￥&quot;* \-#,##0.00_ ;_ &quot;￥&quot;* &quot;-&quot;??_ ;_ @_ "/>
    <numFmt numFmtId="42" formatCode="_ &quot;￥&quot;* #,##0_ ;_ &quot;￥&quot;* \-#,##0_ ;_ &quot;￥&quot;* &quot;-&quot;_ ;_ @_ "/>
    <numFmt numFmtId="180" formatCode="\$#,##0.00;\(\$#,##0.00\)"/>
    <numFmt numFmtId="181" formatCode="yyyy&quot;年&quot;m&quot;月&quot;d&quot;日&quot;;@"/>
    <numFmt numFmtId="43" formatCode="_ * #,##0.00_ ;_ * \-#,##0.00_ ;_ * &quot;-&quot;??_ ;_ @_ "/>
    <numFmt numFmtId="182" formatCode="_-* #,##0_$_-;\-* #,##0_$_-;_-* &quot;-&quot;_$_-;_-@_-"/>
    <numFmt numFmtId="183" formatCode="* #,##0.00;* \-#,##0.00;* &quot;-&quot;??;@"/>
    <numFmt numFmtId="184" formatCode="\$#.00"/>
    <numFmt numFmtId="185" formatCode="#,##0;\(#,##0\)"/>
    <numFmt numFmtId="186" formatCode="0;[Red]0"/>
    <numFmt numFmtId="187" formatCode="%#.00"/>
    <numFmt numFmtId="188" formatCode="#,##0;\-#,##0;&quot;-&quot;"/>
    <numFmt numFmtId="189" formatCode="#,##0_ "/>
    <numFmt numFmtId="190" formatCode="\$#,##0;\(\$#,##0\)"/>
    <numFmt numFmtId="191" formatCode="0.0"/>
    <numFmt numFmtId="192" formatCode="_-* #,##0.00&quot;$&quot;_-;\-* #,##0.00&quot;$&quot;_-;_-* &quot;-&quot;??&quot;$&quot;_-;_-@_-"/>
    <numFmt numFmtId="193" formatCode="_-* #,##0&quot;$&quot;_-;\-* #,##0&quot;$&quot;_-;_-* &quot;-&quot;&quot;$&quot;_-;_-@_-"/>
    <numFmt numFmtId="194" formatCode="_-* #,##0.00_$_-;\-* #,##0.00_$_-;_-* &quot;-&quot;??_$_-;_-@_-"/>
    <numFmt numFmtId="195" formatCode="0.00_ "/>
    <numFmt numFmtId="196" formatCode="#,##0.00_ "/>
    <numFmt numFmtId="197" formatCode="_ * #,##0_ ;_ * \-#,##0_ ;_ * &quot;-&quot;??_ ;_ @_ "/>
    <numFmt numFmtId="198" formatCode="0.00_);[Red]\(0.00\)"/>
    <numFmt numFmtId="199" formatCode="0_ "/>
  </numFmts>
  <fonts count="133">
    <font>
      <sz val="11"/>
      <color theme="1"/>
      <name val="宋体"/>
      <charset val="134"/>
      <scheme val="minor"/>
    </font>
    <font>
      <sz val="18"/>
      <color rgb="FF000000"/>
      <name val="华康简标题宋"/>
      <charset val="134"/>
    </font>
    <font>
      <sz val="12"/>
      <color rgb="FF000000"/>
      <name val="宋体"/>
      <charset val="134"/>
    </font>
    <font>
      <sz val="10"/>
      <color rgb="FF000000"/>
      <name val="宋体"/>
      <charset val="134"/>
    </font>
    <font>
      <sz val="11"/>
      <color rgb="FF000000"/>
      <name val="黑体"/>
      <charset val="134"/>
    </font>
    <font>
      <sz val="10"/>
      <color rgb="FF000000"/>
      <name val="黑体"/>
      <charset val="134"/>
    </font>
    <font>
      <sz val="11"/>
      <color rgb="FF000000"/>
      <name val="宋体"/>
      <charset val="134"/>
    </font>
    <font>
      <sz val="11"/>
      <color rgb="FF000000"/>
      <name val="Times New Roman"/>
      <charset val="134"/>
    </font>
    <font>
      <sz val="12"/>
      <color rgb="FF000000"/>
      <name val="Times New Roman"/>
      <charset val="134"/>
    </font>
    <font>
      <sz val="18"/>
      <color rgb="FF1A1A1A"/>
      <name val="黑体"/>
      <charset val="134"/>
    </font>
    <font>
      <sz val="20"/>
      <color rgb="FF1A1A1A"/>
      <name val="Microsoft YaHei"/>
      <charset val="134"/>
    </font>
    <font>
      <sz val="9"/>
      <color rgb="FF666666"/>
      <name val="Microsoft YaHei"/>
      <charset val="134"/>
    </font>
    <font>
      <sz val="11"/>
      <color rgb="FF666666"/>
      <name val="Microsoft YaHei"/>
      <charset val="134"/>
    </font>
    <font>
      <sz val="12"/>
      <color rgb="FF333333"/>
      <name val="宋体"/>
      <charset val="134"/>
      <scheme val="minor"/>
    </font>
    <font>
      <sz val="10"/>
      <color rgb="FF000000"/>
      <name val="Arial"/>
      <charset val="134"/>
    </font>
    <font>
      <b/>
      <sz val="11"/>
      <color rgb="FF000000"/>
      <name val="宋体"/>
      <charset val="134"/>
    </font>
    <font>
      <sz val="18"/>
      <color theme="1"/>
      <name val="华康简标题宋"/>
      <charset val="134"/>
    </font>
    <font>
      <sz val="20"/>
      <name val="黑体"/>
      <charset val="134"/>
    </font>
    <font>
      <sz val="12"/>
      <name val="宋体"/>
      <charset val="134"/>
    </font>
    <font>
      <b/>
      <sz val="12"/>
      <name val="宋体"/>
      <charset val="134"/>
    </font>
    <font>
      <b/>
      <sz val="22"/>
      <name val="黑体"/>
      <charset val="134"/>
    </font>
    <font>
      <b/>
      <sz val="24"/>
      <name val="宋体"/>
      <charset val="134"/>
    </font>
    <font>
      <b/>
      <sz val="12"/>
      <name val="黑体"/>
      <charset val="134"/>
    </font>
    <font>
      <sz val="10"/>
      <name val="宋体"/>
      <charset val="134"/>
    </font>
    <font>
      <b/>
      <sz val="14"/>
      <name val="黑体"/>
      <charset val="134"/>
    </font>
    <font>
      <b/>
      <sz val="10"/>
      <name val="黑体"/>
      <charset val="134"/>
    </font>
    <font>
      <sz val="10"/>
      <name val="黑体"/>
      <charset val="134"/>
    </font>
    <font>
      <sz val="12"/>
      <name val="黑体"/>
      <charset val="134"/>
    </font>
    <font>
      <b/>
      <sz val="11"/>
      <name val="宋体"/>
      <charset val="134"/>
      <scheme val="major"/>
    </font>
    <font>
      <b/>
      <sz val="10"/>
      <name val="宋体"/>
      <charset val="134"/>
    </font>
    <font>
      <sz val="11"/>
      <name val="宋体"/>
      <charset val="134"/>
    </font>
    <font>
      <sz val="11"/>
      <name val="宋体"/>
      <charset val="134"/>
      <scheme val="major"/>
    </font>
    <font>
      <sz val="10"/>
      <name val="宋体"/>
      <charset val="134"/>
      <scheme val="minor"/>
    </font>
    <font>
      <sz val="10.5"/>
      <color theme="1"/>
      <name val="Calibri"/>
      <charset val="134"/>
    </font>
    <font>
      <b/>
      <sz val="10"/>
      <color rgb="FF000000"/>
      <name val="宋体"/>
      <charset val="134"/>
    </font>
    <font>
      <sz val="10"/>
      <color rgb="FF000000"/>
      <name val="MS Sans Serif"/>
      <charset val="134"/>
    </font>
    <font>
      <b/>
      <sz val="16"/>
      <name val="宋体"/>
      <charset val="134"/>
    </font>
    <font>
      <sz val="9"/>
      <name val="宋体"/>
      <charset val="134"/>
    </font>
    <font>
      <sz val="10"/>
      <color indexed="8"/>
      <name val="宋体"/>
      <charset val="134"/>
    </font>
    <font>
      <sz val="11"/>
      <color indexed="8"/>
      <name val="宋体"/>
      <charset val="134"/>
    </font>
    <font>
      <sz val="10"/>
      <name val="SimSun"/>
      <charset val="134"/>
    </font>
    <font>
      <sz val="8"/>
      <name val="宋体"/>
      <charset val="134"/>
    </font>
    <font>
      <sz val="10"/>
      <color theme="1"/>
      <name val="宋体"/>
      <charset val="134"/>
      <scheme val="minor"/>
    </font>
    <font>
      <sz val="10"/>
      <color indexed="56"/>
      <name val="宋体"/>
      <charset val="134"/>
    </font>
    <font>
      <sz val="10"/>
      <color indexed="8"/>
      <name val="Times New Roman"/>
      <charset val="134"/>
    </font>
    <font>
      <sz val="10"/>
      <color theme="3"/>
      <name val="宋体"/>
      <charset val="134"/>
    </font>
    <font>
      <sz val="20"/>
      <color theme="1"/>
      <name val="宋体"/>
      <charset val="134"/>
      <scheme val="minor"/>
    </font>
    <font>
      <sz val="12"/>
      <color theme="1"/>
      <name val="宋体"/>
      <charset val="134"/>
      <scheme val="minor"/>
    </font>
    <font>
      <b/>
      <sz val="14"/>
      <color theme="1"/>
      <name val="宋体"/>
      <charset val="134"/>
      <scheme val="minor"/>
    </font>
    <font>
      <sz val="14"/>
      <color theme="1"/>
      <name val="宋体"/>
      <charset val="134"/>
      <scheme val="minor"/>
    </font>
    <font>
      <sz val="11"/>
      <name val="宋体"/>
      <charset val="134"/>
      <scheme val="minor"/>
    </font>
    <font>
      <b/>
      <sz val="16"/>
      <name val="黑体"/>
      <charset val="134"/>
    </font>
    <font>
      <b/>
      <sz val="11"/>
      <name val="宋体"/>
      <charset val="134"/>
    </font>
    <font>
      <b/>
      <sz val="22"/>
      <color indexed="8"/>
      <name val="宋体"/>
      <charset val="134"/>
    </font>
    <font>
      <sz val="12"/>
      <color indexed="8"/>
      <name val="宋体"/>
      <charset val="134"/>
    </font>
    <font>
      <sz val="11"/>
      <color indexed="8"/>
      <name val="Calibri"/>
      <charset val="134"/>
    </font>
    <font>
      <sz val="11"/>
      <color indexed="10"/>
      <name val="宋体"/>
      <charset val="134"/>
    </font>
    <font>
      <b/>
      <sz val="24"/>
      <name val="黑体"/>
      <charset val="134"/>
    </font>
    <font>
      <sz val="14"/>
      <name val="黑体"/>
      <charset val="134"/>
    </font>
    <font>
      <sz val="16"/>
      <name val="黑体"/>
      <charset val="134"/>
    </font>
    <font>
      <sz val="12"/>
      <color indexed="9"/>
      <name val="宋体"/>
      <charset val="134"/>
    </font>
    <font>
      <sz val="11"/>
      <color indexed="20"/>
      <name val="宋体"/>
      <charset val="134"/>
    </font>
    <font>
      <sz val="11"/>
      <color theme="0"/>
      <name val="宋体"/>
      <charset val="0"/>
      <scheme val="minor"/>
    </font>
    <font>
      <sz val="12"/>
      <color indexed="17"/>
      <name val="宋体"/>
      <charset val="134"/>
    </font>
    <font>
      <sz val="11"/>
      <color rgb="FF3F3F76"/>
      <name val="宋体"/>
      <charset val="0"/>
      <scheme val="minor"/>
    </font>
    <font>
      <sz val="1"/>
      <color indexed="0"/>
      <name val="Courier"/>
      <charset val="134"/>
    </font>
    <font>
      <sz val="12"/>
      <color indexed="20"/>
      <name val="宋体"/>
      <charset val="134"/>
    </font>
    <font>
      <sz val="11"/>
      <color indexed="17"/>
      <name val="宋体"/>
      <charset val="134"/>
    </font>
    <font>
      <sz val="11"/>
      <color rgb="FFFF0000"/>
      <name val="宋体"/>
      <charset val="0"/>
      <scheme val="minor"/>
    </font>
    <font>
      <sz val="1"/>
      <color indexed="16"/>
      <name val="Courier"/>
      <charset val="134"/>
    </font>
    <font>
      <sz val="1"/>
      <color indexed="8"/>
      <name val="Courier"/>
      <charset val="134"/>
    </font>
    <font>
      <sz val="8"/>
      <name val="Arial"/>
      <charset val="134"/>
    </font>
    <font>
      <sz val="12"/>
      <color indexed="16"/>
      <name val="宋体"/>
      <charset val="134"/>
    </font>
    <font>
      <sz val="11"/>
      <color theme="1"/>
      <name val="宋体"/>
      <charset val="0"/>
      <scheme val="minor"/>
    </font>
    <font>
      <sz val="11"/>
      <color rgb="FF006100"/>
      <name val="宋体"/>
      <charset val="0"/>
      <scheme val="minor"/>
    </font>
    <font>
      <sz val="11"/>
      <color indexed="52"/>
      <name val="宋体"/>
      <charset val="134"/>
    </font>
    <font>
      <sz val="1"/>
      <color indexed="18"/>
      <name val="Courier"/>
      <charset val="134"/>
    </font>
    <font>
      <u/>
      <sz val="12"/>
      <color indexed="20"/>
      <name val="宋体"/>
      <charset val="134"/>
    </font>
    <font>
      <sz val="12"/>
      <color indexed="20"/>
      <name val="楷体_GB2312"/>
      <charset val="134"/>
    </font>
    <font>
      <sz val="11"/>
      <color indexed="42"/>
      <name val="宋体"/>
      <charset val="134"/>
    </font>
    <font>
      <sz val="10"/>
      <name val="Arial"/>
      <charset val="134"/>
    </font>
    <font>
      <sz val="12"/>
      <name val="Times New Roman"/>
      <charset val="134"/>
    </font>
    <font>
      <sz val="11"/>
      <color rgb="FF9C0006"/>
      <name val="宋体"/>
      <charset val="0"/>
      <scheme val="minor"/>
    </font>
    <font>
      <b/>
      <sz val="11"/>
      <color indexed="63"/>
      <name val="宋体"/>
      <charset val="134"/>
    </font>
    <font>
      <u/>
      <sz val="11"/>
      <color rgb="FF0000FF"/>
      <name val="宋体"/>
      <charset val="0"/>
      <scheme val="minor"/>
    </font>
    <font>
      <u/>
      <sz val="11"/>
      <color rgb="FF800080"/>
      <name val="宋体"/>
      <charset val="0"/>
      <scheme val="minor"/>
    </font>
    <font>
      <b/>
      <sz val="11"/>
      <color indexed="62"/>
      <name val="宋体"/>
      <charset val="134"/>
    </font>
    <font>
      <b/>
      <sz val="11"/>
      <color theme="3"/>
      <name val="宋体"/>
      <charset val="134"/>
      <scheme val="minor"/>
    </font>
    <font>
      <b/>
      <sz val="18"/>
      <color theme="3"/>
      <name val="宋体"/>
      <charset val="134"/>
      <scheme val="minor"/>
    </font>
    <font>
      <b/>
      <sz val="15"/>
      <color indexed="6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17"/>
      <name val="微软雅黑"/>
      <charset val="134"/>
    </font>
    <font>
      <sz val="8"/>
      <name val="Times New Roman"/>
      <charset val="134"/>
    </font>
    <font>
      <sz val="11"/>
      <color rgb="FFFA7D00"/>
      <name val="宋体"/>
      <charset val="0"/>
      <scheme val="minor"/>
    </font>
    <font>
      <b/>
      <sz val="11"/>
      <color theme="1"/>
      <name val="宋体"/>
      <charset val="0"/>
      <scheme val="minor"/>
    </font>
    <font>
      <sz val="11"/>
      <color rgb="FF9C6500"/>
      <name val="宋体"/>
      <charset val="0"/>
      <scheme val="minor"/>
    </font>
    <font>
      <u/>
      <sz val="12"/>
      <color indexed="36"/>
      <name val="宋体"/>
      <charset val="134"/>
    </font>
    <font>
      <sz val="11"/>
      <color indexed="20"/>
      <name val="微软雅黑"/>
      <charset val="134"/>
    </font>
    <font>
      <b/>
      <sz val="12"/>
      <color indexed="8"/>
      <name val="宋体"/>
      <charset val="134"/>
    </font>
    <font>
      <sz val="10"/>
      <name val="Helv"/>
      <charset val="134"/>
    </font>
    <font>
      <sz val="12"/>
      <color indexed="17"/>
      <name val="楷体_GB2312"/>
      <charset val="134"/>
    </font>
    <font>
      <sz val="10.5"/>
      <color indexed="20"/>
      <name val="宋体"/>
      <charset val="134"/>
    </font>
    <font>
      <b/>
      <sz val="11"/>
      <color indexed="8"/>
      <name val="宋体"/>
      <charset val="134"/>
    </font>
    <font>
      <b/>
      <sz val="11"/>
      <color indexed="42"/>
      <name val="宋体"/>
      <charset val="134"/>
    </font>
    <font>
      <b/>
      <sz val="10"/>
      <name val="Arial"/>
      <charset val="134"/>
    </font>
    <font>
      <b/>
      <sz val="12"/>
      <name val="Arial"/>
      <charset val="134"/>
    </font>
    <font>
      <sz val="11"/>
      <color indexed="62"/>
      <name val="宋体"/>
      <charset val="134"/>
    </font>
    <font>
      <b/>
      <sz val="18"/>
      <name val="Arial"/>
      <charset val="134"/>
    </font>
    <font>
      <b/>
      <sz val="11"/>
      <color indexed="52"/>
      <name val="宋体"/>
      <charset val="134"/>
    </font>
    <font>
      <u/>
      <sz val="12"/>
      <color indexed="12"/>
      <name val="宋体"/>
      <charset val="134"/>
    </font>
    <font>
      <sz val="12"/>
      <name val="Arial"/>
      <charset val="134"/>
    </font>
    <font>
      <sz val="10"/>
      <name val="Times New Roman"/>
      <charset val="134"/>
    </font>
    <font>
      <sz val="10.5"/>
      <color indexed="17"/>
      <name val="宋体"/>
      <charset val="134"/>
    </font>
    <font>
      <b/>
      <sz val="13"/>
      <color indexed="62"/>
      <name val="宋体"/>
      <charset val="134"/>
    </font>
    <font>
      <sz val="7"/>
      <name val="Small Fonts"/>
      <charset val="134"/>
    </font>
    <font>
      <sz val="10"/>
      <color indexed="8"/>
      <name val="Arial"/>
      <charset val="134"/>
    </font>
    <font>
      <b/>
      <sz val="18"/>
      <color indexed="62"/>
      <name val="宋体"/>
      <charset val="134"/>
    </font>
    <font>
      <sz val="12"/>
      <name val="Helv"/>
      <charset val="134"/>
    </font>
    <font>
      <b/>
      <i/>
      <sz val="16"/>
      <name val="Helv"/>
      <charset val="134"/>
    </font>
    <font>
      <b/>
      <sz val="9"/>
      <name val="宋体"/>
      <charset val="134"/>
    </font>
    <font>
      <sz val="12"/>
      <name val="官帕眉"/>
      <charset val="134"/>
    </font>
    <font>
      <sz val="11"/>
      <color indexed="60"/>
      <name val="宋体"/>
      <charset val="134"/>
    </font>
    <font>
      <i/>
      <sz val="11"/>
      <color indexed="23"/>
      <name val="宋体"/>
      <charset val="134"/>
    </font>
    <font>
      <sz val="12"/>
      <name val="Courier"/>
      <charset val="134"/>
    </font>
    <font>
      <sz val="12"/>
      <name val="바탕체"/>
      <charset val="134"/>
    </font>
    <font>
      <b/>
      <sz val="11"/>
      <color rgb="FF000000"/>
      <name val="Times New Roman"/>
      <charset val="134"/>
    </font>
    <font>
      <b/>
      <sz val="14"/>
      <name val="宋体"/>
      <charset val="134"/>
    </font>
    <font>
      <sz val="9"/>
      <name val="宋体"/>
      <charset val="134"/>
    </font>
  </fonts>
  <fills count="69">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solid">
        <fgColor indexed="55"/>
        <bgColor indexed="64"/>
      </patternFill>
    </fill>
    <fill>
      <patternFill patternType="solid">
        <fgColor indexed="45"/>
        <bgColor indexed="64"/>
      </patternFill>
    </fill>
    <fill>
      <patternFill patternType="solid">
        <fgColor theme="6" tint="0.399975585192419"/>
        <bgColor indexed="64"/>
      </patternFill>
    </fill>
    <fill>
      <patternFill patternType="solid">
        <fgColor indexed="42"/>
        <bgColor indexed="64"/>
      </patternFill>
    </fill>
    <fill>
      <patternFill patternType="solid">
        <fgColor rgb="FFFFCC99"/>
        <bgColor indexed="64"/>
      </patternFill>
    </fill>
    <fill>
      <patternFill patternType="solid">
        <fgColor theme="7" tint="0.399975585192419"/>
        <bgColor indexed="64"/>
      </patternFill>
    </fill>
    <fill>
      <patternFill patternType="solid">
        <fgColor indexed="27"/>
        <bgColor indexed="64"/>
      </patternFill>
    </fill>
    <fill>
      <patternFill patternType="solid">
        <fgColor theme="6"/>
        <bgColor indexed="64"/>
      </patternFill>
    </fill>
    <fill>
      <patternFill patternType="solid">
        <fgColor indexed="31"/>
        <bgColor indexed="64"/>
      </patternFill>
    </fill>
    <fill>
      <patternFill patternType="solid">
        <fgColor indexed="45"/>
        <bgColor indexed="45"/>
      </patternFill>
    </fill>
    <fill>
      <patternFill patternType="solid">
        <fgColor theme="5" tint="0.599993896298105"/>
        <bgColor indexed="64"/>
      </patternFill>
    </fill>
    <fill>
      <patternFill patternType="solid">
        <fgColor indexed="22"/>
        <bgColor indexed="64"/>
      </patternFill>
    </fill>
    <fill>
      <patternFill patternType="solid">
        <fgColor indexed="46"/>
        <bgColor indexed="64"/>
      </patternFill>
    </fill>
    <fill>
      <patternFill patternType="solid">
        <fgColor rgb="FFC6EFCE"/>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indexed="42"/>
        <bgColor indexed="42"/>
      </patternFill>
    </fill>
    <fill>
      <patternFill patternType="solid">
        <fgColor indexed="54"/>
        <bgColor indexed="64"/>
      </patternFill>
    </fill>
    <fill>
      <patternFill patternType="solid">
        <fgColor indexed="26"/>
        <bgColor indexed="64"/>
      </patternFill>
    </fill>
    <fill>
      <patternFill patternType="solid">
        <fgColor theme="8"/>
        <bgColor indexed="64"/>
      </patternFill>
    </fill>
    <fill>
      <patternFill patternType="solid">
        <fgColor indexed="44"/>
        <bgColor indexed="64"/>
      </patternFill>
    </fill>
    <fill>
      <patternFill patternType="solid">
        <fgColor indexed="52"/>
        <bgColor indexed="64"/>
      </patternFill>
    </fill>
    <fill>
      <patternFill patternType="solid">
        <fgColor indexed="26"/>
        <bgColor indexed="26"/>
      </patternFill>
    </fill>
    <fill>
      <patternFill patternType="solid">
        <fgColor indexed="10"/>
        <bgColor indexed="64"/>
      </patternFill>
    </fill>
    <fill>
      <patternFill patternType="solid">
        <fgColor rgb="FFFFC7CE"/>
        <bgColor indexed="64"/>
      </patternFill>
    </fill>
    <fill>
      <patternFill patternType="solid">
        <fgColor indexed="47"/>
        <bgColor indexed="47"/>
      </patternFill>
    </fill>
    <fill>
      <patternFill patternType="solid">
        <fgColor rgb="FFFFFFCC"/>
        <bgColor indexed="64"/>
      </patternFill>
    </fill>
    <fill>
      <patternFill patternType="solid">
        <fgColor indexed="29"/>
        <bgColor indexed="64"/>
      </patternFill>
    </fill>
    <fill>
      <patternFill patternType="solid">
        <fgColor theme="5" tint="0.399975585192419"/>
        <bgColor indexed="64"/>
      </patternFill>
    </fill>
    <fill>
      <patternFill patternType="solid">
        <fgColor indexed="47"/>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indexed="49"/>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lightUp">
        <fgColor indexed="9"/>
        <bgColor indexed="22"/>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lightUp">
        <fgColor indexed="9"/>
        <bgColor indexed="55"/>
      </patternFill>
    </fill>
    <fill>
      <patternFill patternType="solid">
        <fgColor theme="9" tint="0.399975585192419"/>
        <bgColor indexed="64"/>
      </patternFill>
    </fill>
    <fill>
      <patternFill patternType="solid">
        <fgColor indexed="43"/>
        <bgColor indexed="64"/>
      </patternFill>
    </fill>
    <fill>
      <patternFill patternType="solid">
        <fgColor indexed="31"/>
        <bgColor indexed="31"/>
      </patternFill>
    </fill>
    <fill>
      <patternFill patternType="solid">
        <fgColor indexed="25"/>
        <bgColor indexed="64"/>
      </patternFill>
    </fill>
    <fill>
      <patternFill patternType="solid">
        <fgColor indexed="22"/>
        <bgColor indexed="22"/>
      </patternFill>
    </fill>
    <fill>
      <patternFill patternType="solid">
        <fgColor indexed="44"/>
        <bgColor indexed="44"/>
      </patternFill>
    </fill>
    <fill>
      <patternFill patternType="solid">
        <fgColor indexed="55"/>
        <bgColor indexed="55"/>
      </patternFill>
    </fill>
    <fill>
      <patternFill patternType="solid">
        <fgColor indexed="53"/>
        <bgColor indexed="64"/>
      </patternFill>
    </fill>
    <fill>
      <patternFill patternType="solid">
        <fgColor indexed="49"/>
        <bgColor indexed="49"/>
      </patternFill>
    </fill>
    <fill>
      <patternFill patternType="solid">
        <fgColor indexed="54"/>
        <bgColor indexed="54"/>
      </patternFill>
    </fill>
    <fill>
      <patternFill patternType="solid">
        <fgColor indexed="27"/>
        <bgColor indexed="27"/>
      </patternFill>
    </fill>
    <fill>
      <patternFill patternType="lightUp">
        <fgColor indexed="9"/>
        <bgColor indexed="29"/>
      </patternFill>
    </fill>
    <fill>
      <patternFill patternType="solid">
        <fgColor indexed="57"/>
        <bgColor indexed="64"/>
      </patternFill>
    </fill>
  </fills>
  <borders count="5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indexed="54"/>
      </left>
      <right style="thin">
        <color indexed="54"/>
      </right>
      <top style="thin">
        <color indexed="54"/>
      </top>
      <bottom style="thin">
        <color indexed="54"/>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indexed="8"/>
      </right>
      <top style="thin">
        <color indexed="8"/>
      </top>
      <bottom/>
      <diagonal/>
    </border>
    <border>
      <left/>
      <right style="thin">
        <color auto="1"/>
      </right>
      <top style="thin">
        <color auto="1"/>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indexed="8"/>
      </left>
      <right/>
      <top style="thin">
        <color indexed="8"/>
      </top>
      <bottom style="thin">
        <color indexed="8"/>
      </bottom>
      <diagonal/>
    </border>
    <border>
      <left style="thin">
        <color indexed="8"/>
      </left>
      <right style="thin">
        <color indexed="8"/>
      </right>
      <top/>
      <bottom/>
      <diagonal/>
    </border>
    <border>
      <left style="thin">
        <color rgb="FF7F7F7F"/>
      </left>
      <right style="thin">
        <color rgb="FF7F7F7F"/>
      </right>
      <top style="thin">
        <color rgb="FF7F7F7F"/>
      </top>
      <bottom style="thin">
        <color rgb="FF7F7F7F"/>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rgb="FFB2B2B2"/>
      </left>
      <right style="thin">
        <color rgb="FFB2B2B2"/>
      </right>
      <top style="thin">
        <color rgb="FFB2B2B2"/>
      </top>
      <bottom style="thin">
        <color rgb="FFB2B2B2"/>
      </bottom>
      <diagonal/>
    </border>
    <border>
      <left/>
      <right/>
      <top/>
      <bottom style="thick">
        <color indexed="49"/>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right/>
      <top style="thin">
        <color auto="1"/>
      </top>
      <bottom style="double">
        <color auto="1"/>
      </bottom>
      <diagonal/>
    </border>
    <border>
      <left/>
      <right/>
      <top/>
      <bottom style="thick">
        <color indexed="22"/>
      </bottom>
      <diagonal/>
    </border>
    <border>
      <left/>
      <right/>
      <top style="medium">
        <color auto="1"/>
      </top>
      <bottom style="medium">
        <color auto="1"/>
      </bottom>
      <diagonal/>
    </border>
  </borders>
  <cellStyleXfs count="2814">
    <xf numFmtId="0" fontId="0" fillId="0" borderId="0">
      <alignment vertical="center"/>
    </xf>
    <xf numFmtId="0" fontId="66" fillId="6" borderId="0" applyNumberFormat="0" applyBorder="0" applyAlignment="0" applyProtection="0">
      <alignment vertical="center"/>
    </xf>
    <xf numFmtId="42" fontId="0" fillId="0" borderId="0" applyFont="0" applyFill="0" applyBorder="0" applyAlignment="0" applyProtection="0">
      <alignment vertical="center"/>
    </xf>
    <xf numFmtId="0" fontId="71" fillId="4" borderId="1" applyNumberFormat="0" applyBorder="0" applyAlignment="0" applyProtection="0"/>
    <xf numFmtId="177" fontId="69" fillId="0" borderId="0">
      <protection locked="0"/>
    </xf>
    <xf numFmtId="177" fontId="69" fillId="0" borderId="0">
      <protection locked="0"/>
    </xf>
    <xf numFmtId="0" fontId="67" fillId="8" borderId="0" applyNumberFormat="0" applyBorder="0" applyAlignment="0" applyProtection="0">
      <alignment vertical="center"/>
    </xf>
    <xf numFmtId="44" fontId="0" fillId="0" borderId="0" applyFont="0" applyFill="0" applyBorder="0" applyAlignment="0" applyProtection="0">
      <alignment vertical="center"/>
    </xf>
    <xf numFmtId="4" fontId="70" fillId="0" borderId="0">
      <protection locked="0"/>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73" fillId="20" borderId="0" applyNumberFormat="0" applyBorder="0" applyAlignment="0" applyProtection="0">
      <alignment vertical="center"/>
    </xf>
    <xf numFmtId="0" fontId="61" fillId="6" borderId="0" applyNumberFormat="0" applyBorder="0" applyAlignment="0" applyProtection="0">
      <alignment vertical="center"/>
    </xf>
    <xf numFmtId="0" fontId="64" fillId="9" borderId="33" applyNumberFormat="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54" fillId="16" borderId="0" applyNumberFormat="0" applyBorder="0" applyAlignment="0" applyProtection="0"/>
    <xf numFmtId="41" fontId="0" fillId="0" borderId="0" applyFont="0" applyFill="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54" fillId="27" borderId="0" applyNumberFormat="0" applyBorder="0" applyAlignment="0" applyProtection="0"/>
    <xf numFmtId="177" fontId="69" fillId="0" borderId="0">
      <protection locked="0"/>
    </xf>
    <xf numFmtId="0" fontId="73" fillId="19" borderId="0" applyNumberFormat="0" applyBorder="0" applyAlignment="0" applyProtection="0">
      <alignment vertical="center"/>
    </xf>
    <xf numFmtId="0" fontId="18" fillId="0" borderId="0">
      <alignment vertical="center"/>
    </xf>
    <xf numFmtId="0" fontId="61" fillId="6" borderId="0" applyNumberFormat="0" applyBorder="0" applyAlignment="0" applyProtection="0">
      <alignment vertical="center"/>
    </xf>
    <xf numFmtId="0" fontId="82" fillId="29" borderId="0" applyNumberFormat="0" applyBorder="0" applyAlignment="0" applyProtection="0">
      <alignment vertical="center"/>
    </xf>
    <xf numFmtId="0" fontId="67" fillId="8" borderId="0" applyNumberFormat="0" applyBorder="0" applyAlignment="0" applyProtection="0">
      <alignment vertical="center"/>
    </xf>
    <xf numFmtId="0" fontId="63" fillId="11" borderId="0" applyNumberFormat="0" applyBorder="0" applyAlignment="0" applyProtection="0">
      <alignment vertical="center"/>
    </xf>
    <xf numFmtId="0" fontId="18" fillId="0" borderId="0"/>
    <xf numFmtId="0" fontId="72" fillId="6" borderId="0" applyNumberFormat="0" applyBorder="0" applyAlignment="0" applyProtection="0"/>
    <xf numFmtId="43" fontId="0" fillId="0" borderId="0" applyFont="0" applyFill="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2" fillId="7" borderId="0" applyNumberFormat="0" applyBorder="0" applyAlignment="0" applyProtection="0">
      <alignment vertical="center"/>
    </xf>
    <xf numFmtId="0" fontId="67" fillId="8" borderId="0" applyNumberFormat="0" applyBorder="0" applyAlignment="0" applyProtection="0">
      <alignment vertical="center"/>
    </xf>
    <xf numFmtId="0" fontId="60" fillId="26" borderId="0" applyNumberFormat="0" applyBorder="0" applyAlignment="0" applyProtection="0"/>
    <xf numFmtId="0" fontId="61" fillId="6" borderId="0" applyNumberFormat="0" applyBorder="0" applyAlignment="0" applyProtection="0">
      <alignment vertical="center"/>
    </xf>
    <xf numFmtId="0" fontId="63" fillId="8" borderId="0" applyNumberFormat="0" applyBorder="0" applyAlignment="0" applyProtection="0"/>
    <xf numFmtId="1" fontId="30" fillId="0" borderId="1">
      <alignment vertical="center"/>
      <protection locked="0"/>
    </xf>
    <xf numFmtId="0" fontId="61" fillId="6" borderId="0" applyNumberFormat="0" applyBorder="0" applyAlignment="0" applyProtection="0">
      <alignment vertical="center"/>
    </xf>
    <xf numFmtId="0" fontId="84" fillId="0" borderId="0" applyNumberFormat="0" applyFill="0" applyBorder="0" applyAlignment="0" applyProtection="0">
      <alignment vertical="center"/>
    </xf>
    <xf numFmtId="0" fontId="60" fillId="5" borderId="0" applyNumberFormat="0" applyBorder="0" applyAlignment="0" applyProtection="0"/>
    <xf numFmtId="41" fontId="18" fillId="0" borderId="0" applyFont="0" applyFill="0" applyBorder="0" applyAlignment="0" applyProtection="0"/>
    <xf numFmtId="9" fontId="0" fillId="0" borderId="0" applyFont="0" applyFill="0" applyBorder="0" applyAlignment="0" applyProtection="0">
      <alignment vertical="center"/>
    </xf>
    <xf numFmtId="177" fontId="70" fillId="0" borderId="0">
      <protection locked="0"/>
    </xf>
    <xf numFmtId="0" fontId="85" fillId="0" borderId="0" applyNumberFormat="0" applyFill="0" applyBorder="0" applyAlignment="0" applyProtection="0">
      <alignment vertical="center"/>
    </xf>
    <xf numFmtId="0" fontId="0" fillId="31" borderId="37" applyNumberFormat="0" applyFont="0" applyAlignment="0" applyProtection="0">
      <alignment vertical="center"/>
    </xf>
    <xf numFmtId="177" fontId="69" fillId="0" borderId="0">
      <protection locked="0"/>
    </xf>
    <xf numFmtId="0" fontId="67" fillId="8"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177" fontId="70" fillId="0" borderId="0">
      <protection locked="0"/>
    </xf>
    <xf numFmtId="0" fontId="66" fillId="17" borderId="0" applyNumberFormat="0" applyBorder="0" applyAlignment="0" applyProtection="0">
      <alignment vertical="center"/>
    </xf>
    <xf numFmtId="0" fontId="67" fillId="8" borderId="0" applyNumberFormat="0" applyBorder="0" applyAlignment="0" applyProtection="0">
      <alignment vertical="center"/>
    </xf>
    <xf numFmtId="0" fontId="62" fillId="33" borderId="0" applyNumberFormat="0" applyBorder="0" applyAlignment="0" applyProtection="0">
      <alignment vertical="center"/>
    </xf>
    <xf numFmtId="0" fontId="67" fillId="8" borderId="0" applyNumberFormat="0" applyBorder="0" applyAlignment="0" applyProtection="0">
      <alignment vertical="center"/>
    </xf>
    <xf numFmtId="0" fontId="60" fillId="25" borderId="0" applyNumberFormat="0" applyBorder="0" applyAlignment="0" applyProtection="0"/>
    <xf numFmtId="0" fontId="60" fillId="26" borderId="0" applyNumberFormat="0" applyBorder="0" applyAlignment="0" applyProtection="0"/>
    <xf numFmtId="0" fontId="87" fillId="0" borderId="0" applyNumberFormat="0" applyFill="0" applyBorder="0" applyAlignment="0" applyProtection="0">
      <alignment vertical="center"/>
    </xf>
    <xf numFmtId="0" fontId="66" fillId="6" borderId="0" applyNumberFormat="0" applyBorder="0" applyAlignment="0" applyProtection="0">
      <alignment vertical="center"/>
    </xf>
    <xf numFmtId="177" fontId="69" fillId="0" borderId="0">
      <protection locked="0"/>
    </xf>
    <xf numFmtId="0" fontId="61" fillId="6" borderId="0" applyNumberFormat="0" applyBorder="0" applyAlignment="0" applyProtection="0">
      <alignment vertical="center"/>
    </xf>
    <xf numFmtId="0" fontId="68" fillId="0" borderId="0" applyNumberFormat="0" applyFill="0" applyBorder="0" applyAlignment="0" applyProtection="0">
      <alignment vertical="center"/>
    </xf>
    <xf numFmtId="177" fontId="65" fillId="0" borderId="0">
      <protection locked="0"/>
    </xf>
    <xf numFmtId="0" fontId="72" fillId="6" borderId="0" applyNumberFormat="0" applyBorder="0" applyAlignment="0" applyProtection="0"/>
    <xf numFmtId="0" fontId="61" fillId="6" borderId="0" applyNumberFormat="0" applyBorder="0" applyAlignment="0" applyProtection="0">
      <alignment vertical="center"/>
    </xf>
    <xf numFmtId="0" fontId="88" fillId="0" borderId="0" applyNumberFormat="0" applyFill="0" applyBorder="0" applyAlignment="0" applyProtection="0">
      <alignment vertical="center"/>
    </xf>
    <xf numFmtId="0" fontId="79" fillId="32" borderId="0" applyNumberFormat="0" applyBorder="0" applyAlignment="0" applyProtection="0">
      <alignment vertical="center"/>
    </xf>
    <xf numFmtId="0" fontId="61" fillId="17" borderId="0" applyNumberFormat="0" applyBorder="0" applyAlignment="0" applyProtection="0">
      <alignment vertical="center"/>
    </xf>
    <xf numFmtId="177" fontId="70" fillId="0" borderId="0">
      <protection locked="0"/>
    </xf>
    <xf numFmtId="0" fontId="60" fillId="25" borderId="0" applyNumberFormat="0" applyBorder="0" applyAlignment="0" applyProtection="0"/>
    <xf numFmtId="0" fontId="90" fillId="0" borderId="0" applyNumberFormat="0" applyFill="0" applyBorder="0" applyAlignment="0" applyProtection="0">
      <alignment vertical="center"/>
    </xf>
    <xf numFmtId="0" fontId="91" fillId="0" borderId="39" applyNumberFormat="0" applyFill="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9" fontId="18" fillId="0" borderId="0" applyFont="0" applyFill="0" applyBorder="0" applyAlignment="0" applyProtection="0">
      <alignment vertical="center"/>
    </xf>
    <xf numFmtId="0" fontId="92" fillId="0" borderId="39" applyNumberFormat="0" applyFill="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81" fillId="0" borderId="0"/>
    <xf numFmtId="0" fontId="62" fillId="36" borderId="0" applyNumberFormat="0" applyBorder="0" applyAlignment="0" applyProtection="0">
      <alignment vertical="center"/>
    </xf>
    <xf numFmtId="0" fontId="60" fillId="22" borderId="0" applyNumberFormat="0" applyBorder="0" applyAlignment="0" applyProtection="0"/>
    <xf numFmtId="0" fontId="60" fillId="26" borderId="0" applyNumberFormat="0" applyBorder="0" applyAlignment="0" applyProtection="0"/>
    <xf numFmtId="0" fontId="87" fillId="0" borderId="40" applyNumberFormat="0" applyFill="0" applyAlignment="0" applyProtection="0">
      <alignment vertical="center"/>
    </xf>
    <xf numFmtId="0" fontId="66" fillId="6" borderId="0" applyNumberFormat="0" applyBorder="0" applyAlignment="0" applyProtection="0">
      <alignment vertical="center"/>
    </xf>
    <xf numFmtId="0" fontId="62" fillId="10" borderId="0" applyNumberFormat="0" applyBorder="0" applyAlignment="0" applyProtection="0">
      <alignment vertical="center"/>
    </xf>
    <xf numFmtId="0" fontId="93" fillId="37" borderId="41" applyNumberFormat="0" applyAlignment="0" applyProtection="0">
      <alignment vertical="center"/>
    </xf>
    <xf numFmtId="0" fontId="94" fillId="37" borderId="33" applyNumberFormat="0" applyAlignment="0" applyProtection="0">
      <alignment vertical="center"/>
    </xf>
    <xf numFmtId="0" fontId="95" fillId="38" borderId="42" applyNumberFormat="0" applyAlignment="0" applyProtection="0">
      <alignment vertical="center"/>
    </xf>
    <xf numFmtId="0" fontId="96"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177" fontId="76" fillId="0" borderId="0">
      <protection locked="0"/>
    </xf>
    <xf numFmtId="0" fontId="39" fillId="16" borderId="0" applyNumberFormat="0" applyBorder="0" applyAlignment="0" applyProtection="0">
      <alignment vertical="center"/>
    </xf>
    <xf numFmtId="0" fontId="72" fillId="14" borderId="0" applyNumberFormat="0" applyBorder="0" applyAlignment="0" applyProtection="0"/>
    <xf numFmtId="0" fontId="73" fillId="39" borderId="0" applyNumberFormat="0" applyBorder="0" applyAlignment="0" applyProtection="0">
      <alignment vertical="center"/>
    </xf>
    <xf numFmtId="0" fontId="67" fillId="8" borderId="0" applyNumberFormat="0" applyBorder="0" applyAlignment="0" applyProtection="0">
      <alignment vertical="center"/>
    </xf>
    <xf numFmtId="0" fontId="72" fillId="6" borderId="0" applyNumberFormat="0" applyBorder="0" applyAlignment="0" applyProtection="0"/>
    <xf numFmtId="0" fontId="18" fillId="0" borderId="0"/>
    <xf numFmtId="0" fontId="62" fillId="41" borderId="0" applyNumberFormat="0" applyBorder="0" applyAlignment="0" applyProtection="0">
      <alignment vertical="center"/>
    </xf>
    <xf numFmtId="177" fontId="76" fillId="0" borderId="0">
      <protection locked="0"/>
    </xf>
    <xf numFmtId="177" fontId="70" fillId="0" borderId="0">
      <protection locked="0"/>
    </xf>
    <xf numFmtId="178" fontId="18" fillId="0" borderId="0" applyFont="0" applyFill="0" applyBorder="0" applyAlignment="0" applyProtection="0"/>
    <xf numFmtId="177" fontId="65" fillId="0" borderId="0">
      <protection locked="0"/>
    </xf>
    <xf numFmtId="177" fontId="65" fillId="0" borderId="0">
      <protection locked="0"/>
    </xf>
    <xf numFmtId="0" fontId="61" fillId="6" borderId="0" applyNumberFormat="0" applyBorder="0" applyAlignment="0" applyProtection="0">
      <alignment vertical="center"/>
    </xf>
    <xf numFmtId="0" fontId="30" fillId="0" borderId="1">
      <alignment horizontal="distributed" vertical="center" wrapText="1"/>
    </xf>
    <xf numFmtId="0" fontId="98" fillId="0" borderId="43" applyNumberFormat="0" applyFill="0" applyAlignment="0" applyProtection="0">
      <alignment vertical="center"/>
    </xf>
    <xf numFmtId="0" fontId="99" fillId="0" borderId="44" applyNumberFormat="0" applyFill="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74" fillId="18" borderId="0" applyNumberFormat="0" applyBorder="0" applyAlignment="0" applyProtection="0">
      <alignment vertical="center"/>
    </xf>
    <xf numFmtId="0" fontId="100" fillId="42" borderId="0" applyNumberFormat="0" applyBorder="0" applyAlignment="0" applyProtection="0">
      <alignment vertical="center"/>
    </xf>
    <xf numFmtId="0" fontId="61" fillId="6" borderId="0" applyNumberFormat="0" applyBorder="0" applyAlignment="0" applyProtection="0">
      <alignment vertical="center"/>
    </xf>
    <xf numFmtId="0" fontId="73" fillId="43" borderId="0" applyNumberFormat="0" applyBorder="0" applyAlignment="0" applyProtection="0">
      <alignment vertical="center"/>
    </xf>
    <xf numFmtId="0" fontId="62" fillId="44"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70" fillId="0" borderId="0">
      <protection locked="0"/>
    </xf>
    <xf numFmtId="177" fontId="65" fillId="0" borderId="0">
      <protection locked="0"/>
    </xf>
    <xf numFmtId="177" fontId="65" fillId="0" borderId="0">
      <protection locked="0"/>
    </xf>
    <xf numFmtId="0" fontId="73" fillId="45" borderId="0" applyNumberFormat="0" applyBorder="0" applyAlignment="0" applyProtection="0">
      <alignment vertical="center"/>
    </xf>
    <xf numFmtId="0" fontId="61" fillId="17" borderId="0" applyNumberFormat="0" applyBorder="0" applyAlignment="0" applyProtection="0">
      <alignment vertical="center"/>
    </xf>
    <xf numFmtId="0" fontId="54" fillId="23" borderId="0" applyNumberFormat="0" applyBorder="0" applyAlignment="0" applyProtection="0"/>
    <xf numFmtId="0" fontId="73" fillId="4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alignment vertical="center"/>
    </xf>
    <xf numFmtId="177" fontId="65" fillId="0" borderId="0">
      <protection locked="0"/>
    </xf>
    <xf numFmtId="0" fontId="73" fillId="47" borderId="0" applyNumberFormat="0" applyBorder="0" applyAlignment="0" applyProtection="0">
      <alignment vertical="center"/>
    </xf>
    <xf numFmtId="0" fontId="73" fillId="15"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2" fillId="12" borderId="0" applyNumberFormat="0" applyBorder="0" applyAlignment="0" applyProtection="0">
      <alignment vertical="center"/>
    </xf>
    <xf numFmtId="41" fontId="18" fillId="0" borderId="0" applyFont="0" applyFill="0" applyBorder="0" applyAlignment="0" applyProtection="0"/>
    <xf numFmtId="0" fontId="18" fillId="0" borderId="0">
      <alignment vertical="center"/>
    </xf>
    <xf numFmtId="0" fontId="54" fillId="16"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177" fontId="65" fillId="0" borderId="0">
      <protection locked="0"/>
    </xf>
    <xf numFmtId="177" fontId="65" fillId="0" borderId="0">
      <protection locked="0"/>
    </xf>
    <xf numFmtId="0" fontId="61" fillId="6" borderId="0" applyNumberFormat="0" applyBorder="0" applyAlignment="0" applyProtection="0">
      <alignment vertical="center"/>
    </xf>
    <xf numFmtId="0" fontId="62" fillId="48"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179" fontId="18" fillId="0" borderId="0" applyFont="0" applyFill="0" applyBorder="0" applyAlignment="0" applyProtection="0"/>
    <xf numFmtId="0" fontId="54" fillId="16" borderId="0" applyNumberFormat="0" applyBorder="0" applyAlignment="0" applyProtection="0"/>
    <xf numFmtId="0" fontId="73" fillId="49" borderId="0" applyNumberFormat="0" applyBorder="0" applyAlignment="0" applyProtection="0">
      <alignment vertical="center"/>
    </xf>
    <xf numFmtId="177" fontId="69" fillId="0" borderId="0">
      <protection locked="0"/>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3" fillId="50" borderId="0" applyNumberFormat="0" applyBorder="0" applyAlignment="0" applyProtection="0">
      <alignment vertical="center"/>
    </xf>
    <xf numFmtId="0" fontId="62" fillId="24" borderId="0" applyNumberFormat="0" applyBorder="0" applyAlignment="0" applyProtection="0">
      <alignment vertical="center"/>
    </xf>
    <xf numFmtId="0" fontId="61" fillId="6" borderId="0" applyNumberFormat="0" applyBorder="0" applyAlignment="0" applyProtection="0">
      <alignment vertical="center"/>
    </xf>
    <xf numFmtId="0" fontId="102" fillId="6" borderId="0" applyNumberFormat="0" applyBorder="0" applyAlignment="0" applyProtection="0">
      <alignment vertical="center"/>
    </xf>
    <xf numFmtId="177" fontId="65" fillId="0" borderId="0">
      <protection locked="0"/>
    </xf>
    <xf numFmtId="0" fontId="73" fillId="52" borderId="0" applyNumberFormat="0" applyBorder="0" applyAlignment="0" applyProtection="0">
      <alignment vertical="center"/>
    </xf>
    <xf numFmtId="0" fontId="61" fillId="6" borderId="0" applyNumberFormat="0" applyBorder="0" applyAlignment="0" applyProtection="0">
      <alignment vertical="center"/>
    </xf>
    <xf numFmtId="0" fontId="62" fillId="53" borderId="0" applyNumberFormat="0" applyBorder="0" applyAlignment="0" applyProtection="0">
      <alignment vertical="center"/>
    </xf>
    <xf numFmtId="0" fontId="106" fillId="17" borderId="0" applyNumberFormat="0" applyBorder="0" applyAlignment="0" applyProtection="0">
      <alignment vertical="center"/>
    </xf>
    <xf numFmtId="0" fontId="62" fillId="54"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21" borderId="0" applyNumberFormat="0" applyBorder="0" applyAlignment="0" applyProtection="0"/>
    <xf numFmtId="177" fontId="65" fillId="0" borderId="0">
      <protection locked="0"/>
    </xf>
    <xf numFmtId="0" fontId="61" fillId="6" borderId="0" applyNumberFormat="0" applyBorder="0" applyAlignment="0" applyProtection="0">
      <alignment vertical="center"/>
    </xf>
    <xf numFmtId="0" fontId="73" fillId="35" borderId="0" applyNumberFormat="0" applyBorder="0" applyAlignment="0" applyProtection="0">
      <alignment vertical="center"/>
    </xf>
    <xf numFmtId="0" fontId="62" fillId="56" borderId="0" applyNumberFormat="0" applyBorder="0" applyAlignment="0" applyProtection="0">
      <alignment vertical="center"/>
    </xf>
    <xf numFmtId="0" fontId="67" fillId="8" borderId="0" applyNumberFormat="0" applyBorder="0" applyAlignment="0" applyProtection="0">
      <alignment vertical="center"/>
    </xf>
    <xf numFmtId="177" fontId="65" fillId="0" borderId="0">
      <protection locked="0"/>
    </xf>
    <xf numFmtId="0" fontId="60" fillId="22" borderId="0" applyNumberFormat="0" applyBorder="0" applyAlignment="0" applyProtection="0"/>
    <xf numFmtId="0" fontId="61" fillId="6" borderId="0" applyNumberFormat="0" applyBorder="0" applyAlignment="0" applyProtection="0">
      <alignment vertical="center"/>
    </xf>
    <xf numFmtId="0" fontId="67" fillId="11" borderId="0" applyNumberFormat="0" applyBorder="0" applyAlignment="0" applyProtection="0">
      <alignment vertical="center"/>
    </xf>
    <xf numFmtId="177" fontId="69" fillId="0" borderId="0">
      <protection locked="0"/>
    </xf>
    <xf numFmtId="0" fontId="72" fillId="6" borderId="0" applyNumberFormat="0" applyBorder="0" applyAlignment="0" applyProtection="0"/>
    <xf numFmtId="0" fontId="66" fillId="17" borderId="0" applyNumberFormat="0" applyBorder="0" applyAlignment="0" applyProtection="0">
      <alignment vertical="center"/>
    </xf>
    <xf numFmtId="177" fontId="69" fillId="0" borderId="0">
      <protection locked="0"/>
    </xf>
    <xf numFmtId="0" fontId="79" fillId="16" borderId="0" applyNumberFormat="0" applyBorder="0" applyAlignment="0" applyProtection="0">
      <alignment vertical="center"/>
    </xf>
    <xf numFmtId="177" fontId="69" fillId="0" borderId="0">
      <protection locked="0"/>
    </xf>
    <xf numFmtId="0" fontId="67" fillId="8"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60" fillId="22" borderId="0" applyNumberFormat="0" applyBorder="0" applyAlignment="0" applyProtection="0"/>
    <xf numFmtId="177" fontId="69" fillId="0" borderId="0">
      <protection locked="0"/>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86" fillId="0" borderId="47" applyNumberFormat="0" applyFill="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177" fontId="69" fillId="0" borderId="0">
      <protection locked="0"/>
    </xf>
    <xf numFmtId="0" fontId="61" fillId="17" borderId="0" applyNumberFormat="0" applyBorder="0" applyAlignment="0" applyProtection="0">
      <alignment vertical="center"/>
    </xf>
    <xf numFmtId="177" fontId="69" fillId="0" borderId="0">
      <protection locked="0"/>
    </xf>
    <xf numFmtId="177" fontId="69" fillId="0" borderId="0">
      <protection locked="0"/>
    </xf>
    <xf numFmtId="0" fontId="61" fillId="6" borderId="0" applyNumberFormat="0" applyBorder="0" applyAlignment="0" applyProtection="0">
      <alignment vertical="center"/>
    </xf>
    <xf numFmtId="0" fontId="60" fillId="16" borderId="0" applyNumberFormat="0" applyBorder="0" applyAlignment="0" applyProtection="0"/>
    <xf numFmtId="0" fontId="72" fillId="6" borderId="0" applyNumberFormat="0" applyBorder="0" applyAlignment="0" applyProtection="0"/>
    <xf numFmtId="177" fontId="69" fillId="0" borderId="0">
      <protection locked="0"/>
    </xf>
    <xf numFmtId="177" fontId="65" fillId="0" borderId="0">
      <protection locked="0"/>
    </xf>
    <xf numFmtId="0" fontId="78" fillId="6" borderId="0" applyNumberFormat="0" applyBorder="0" applyAlignment="0" applyProtection="0">
      <alignment vertical="center"/>
    </xf>
    <xf numFmtId="177" fontId="69" fillId="0" borderId="0">
      <protection locked="0"/>
    </xf>
    <xf numFmtId="177" fontId="69" fillId="0" borderId="0">
      <protection locked="0"/>
    </xf>
    <xf numFmtId="177" fontId="65" fillId="0" borderId="0">
      <protection locked="0"/>
    </xf>
    <xf numFmtId="177" fontId="70" fillId="0" borderId="0">
      <protection locked="0"/>
    </xf>
    <xf numFmtId="0" fontId="61" fillId="6" borderId="0" applyNumberFormat="0" applyBorder="0" applyAlignment="0" applyProtection="0">
      <alignment vertical="center"/>
    </xf>
    <xf numFmtId="0" fontId="66" fillId="17" borderId="0" applyNumberFormat="0" applyBorder="0" applyAlignment="0" applyProtection="0">
      <alignment vertical="center"/>
    </xf>
    <xf numFmtId="0" fontId="60" fillId="59" borderId="0" applyNumberFormat="0" applyBorder="0" applyAlignment="0" applyProtection="0"/>
    <xf numFmtId="177" fontId="69" fillId="0" borderId="0">
      <protection locked="0"/>
    </xf>
    <xf numFmtId="177" fontId="70" fillId="0" borderId="0">
      <protection locked="0"/>
    </xf>
    <xf numFmtId="0" fontId="54" fillId="8" borderId="0" applyNumberFormat="0" applyBorder="0" applyAlignment="0" applyProtection="0"/>
    <xf numFmtId="0" fontId="54" fillId="58" borderId="0" applyNumberFormat="0" applyBorder="0" applyAlignment="0" applyProtection="0"/>
    <xf numFmtId="177" fontId="69" fillId="0" borderId="0">
      <protection locked="0"/>
    </xf>
    <xf numFmtId="0" fontId="61" fillId="6" borderId="0" applyNumberFormat="0" applyBorder="0" applyAlignment="0" applyProtection="0">
      <alignment vertical="center"/>
    </xf>
    <xf numFmtId="177" fontId="70" fillId="0" borderId="0">
      <protection locked="0"/>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9" fontId="18" fillId="0" borderId="0" applyFont="0" applyFill="0" applyBorder="0" applyAlignment="0" applyProtection="0"/>
    <xf numFmtId="0" fontId="61" fillId="6" borderId="0" applyNumberFormat="0" applyBorder="0" applyAlignment="0" applyProtection="0">
      <alignment vertical="center"/>
    </xf>
    <xf numFmtId="177" fontId="70" fillId="0" borderId="0">
      <protection locked="0"/>
    </xf>
    <xf numFmtId="0" fontId="39" fillId="1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177" fontId="69" fillId="0" borderId="0">
      <protection locked="0"/>
    </xf>
    <xf numFmtId="177" fontId="70" fillId="0" borderId="0">
      <protection locked="0"/>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177" fontId="69" fillId="0" borderId="0">
      <protection locked="0"/>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69" fillId="0" borderId="0">
      <protection locked="0"/>
    </xf>
    <xf numFmtId="0" fontId="72" fillId="6" borderId="0" applyNumberFormat="0" applyBorder="0" applyAlignment="0" applyProtection="0"/>
    <xf numFmtId="0" fontId="61" fillId="6" borderId="0" applyNumberFormat="0" applyBorder="0" applyAlignment="0" applyProtection="0">
      <alignment vertical="center"/>
    </xf>
    <xf numFmtId="177" fontId="70" fillId="0" borderId="0">
      <protection locked="0"/>
    </xf>
    <xf numFmtId="0" fontId="72" fillId="6" borderId="0" applyNumberFormat="0" applyBorder="0" applyAlignment="0" applyProtection="0"/>
    <xf numFmtId="0" fontId="67" fillId="8" borderId="0" applyNumberFormat="0" applyBorder="0" applyAlignment="0" applyProtection="0">
      <alignment vertical="center"/>
    </xf>
    <xf numFmtId="0" fontId="39" fillId="34" borderId="0" applyNumberFormat="0" applyBorder="0" applyAlignment="0" applyProtection="0">
      <alignment vertical="center"/>
    </xf>
    <xf numFmtId="0" fontId="54" fillId="23"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177" fontId="69" fillId="0" borderId="0">
      <protection locked="0"/>
    </xf>
    <xf numFmtId="0" fontId="80" fillId="0" borderId="0"/>
    <xf numFmtId="177" fontId="70" fillId="0" borderId="0">
      <protection locked="0"/>
    </xf>
    <xf numFmtId="0" fontId="54" fillId="13" borderId="0" applyNumberFormat="0" applyBorder="0" applyAlignment="0" applyProtection="0"/>
    <xf numFmtId="177" fontId="69" fillId="0" borderId="0">
      <protection locked="0"/>
    </xf>
    <xf numFmtId="0" fontId="61" fillId="6" borderId="0" applyNumberFormat="0" applyBorder="0" applyAlignment="0" applyProtection="0">
      <alignment vertical="center"/>
    </xf>
    <xf numFmtId="0" fontId="79" fillId="40" borderId="0" applyNumberFormat="0" applyBorder="0" applyAlignment="0" applyProtection="0">
      <alignment vertical="center"/>
    </xf>
    <xf numFmtId="0" fontId="61" fillId="17"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177" fontId="76" fillId="0" borderId="0">
      <protection locked="0"/>
    </xf>
    <xf numFmtId="0" fontId="66" fillId="6" borderId="0" applyNumberFormat="0" applyBorder="0" applyAlignment="0" applyProtection="0">
      <alignment vertical="center"/>
    </xf>
    <xf numFmtId="0" fontId="80" fillId="0" borderId="0"/>
    <xf numFmtId="177" fontId="69" fillId="0" borderId="0">
      <protection locked="0"/>
    </xf>
    <xf numFmtId="177" fontId="70" fillId="0" borderId="0">
      <protection locked="0"/>
    </xf>
    <xf numFmtId="0" fontId="60" fillId="5" borderId="0" applyNumberFormat="0" applyBorder="0" applyAlignment="0" applyProtection="0"/>
    <xf numFmtId="0" fontId="67" fillId="8" borderId="0" applyNumberFormat="0" applyBorder="0" applyAlignment="0" applyProtection="0">
      <alignment vertical="center"/>
    </xf>
    <xf numFmtId="0" fontId="54" fillId="13" borderId="0" applyNumberFormat="0" applyBorder="0" applyAlignment="0" applyProtection="0"/>
    <xf numFmtId="0" fontId="81" fillId="0" borderId="0"/>
    <xf numFmtId="0" fontId="61" fillId="6" borderId="0" applyNumberFormat="0" applyBorder="0" applyAlignment="0" applyProtection="0">
      <alignment vertical="center"/>
    </xf>
    <xf numFmtId="0" fontId="81" fillId="0" borderId="0"/>
    <xf numFmtId="9" fontId="18" fillId="0" borderId="0" applyFont="0" applyFill="0" applyBorder="0" applyAlignment="0" applyProtection="0">
      <alignment vertical="center"/>
    </xf>
    <xf numFmtId="0" fontId="61" fillId="6" borderId="0" applyNumberFormat="0" applyBorder="0" applyAlignment="0" applyProtection="0">
      <alignment vertical="center"/>
    </xf>
    <xf numFmtId="0" fontId="104" fillId="0" borderId="0"/>
    <xf numFmtId="0" fontId="89" fillId="0" borderId="38" applyNumberFormat="0" applyFill="0" applyAlignment="0" applyProtection="0">
      <alignment vertical="center"/>
    </xf>
    <xf numFmtId="0" fontId="67" fillId="8" borderId="0" applyNumberFormat="0" applyBorder="0" applyAlignment="0" applyProtection="0">
      <alignment vertical="center"/>
    </xf>
    <xf numFmtId="0" fontId="104" fillId="0" borderId="0"/>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81" fillId="0" borderId="0"/>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9" fontId="18" fillId="0" borderId="0" applyFont="0" applyFill="0" applyBorder="0" applyAlignment="0" applyProtection="0"/>
    <xf numFmtId="177" fontId="70" fillId="0" borderId="0">
      <protection locked="0"/>
    </xf>
    <xf numFmtId="177" fontId="70" fillId="0" borderId="0">
      <protection locked="0"/>
    </xf>
    <xf numFmtId="0" fontId="72" fillId="6" borderId="0" applyNumberFormat="0" applyBorder="0" applyAlignment="0" applyProtection="0"/>
    <xf numFmtId="0" fontId="60" fillId="5" borderId="0" applyNumberFormat="0" applyBorder="0" applyAlignment="0" applyProtection="0"/>
    <xf numFmtId="4" fontId="70" fillId="0" borderId="0">
      <protection locked="0"/>
    </xf>
    <xf numFmtId="0" fontId="61" fillId="6" borderId="0" applyNumberFormat="0" applyBorder="0" applyAlignment="0" applyProtection="0">
      <alignment vertical="center"/>
    </xf>
    <xf numFmtId="177" fontId="70" fillId="0" borderId="0">
      <protection locked="0"/>
    </xf>
    <xf numFmtId="0" fontId="39" fillId="4" borderId="0" applyNumberFormat="0" applyBorder="0" applyAlignment="0" applyProtection="0">
      <alignment vertical="center"/>
    </xf>
    <xf numFmtId="177" fontId="70" fillId="0" borderId="0">
      <protection locked="0"/>
    </xf>
    <xf numFmtId="177" fontId="70" fillId="0" borderId="0">
      <protection locked="0"/>
    </xf>
    <xf numFmtId="0" fontId="61" fillId="6" borderId="0" applyNumberFormat="0" applyBorder="0" applyAlignment="0" applyProtection="0">
      <alignment vertical="center"/>
    </xf>
    <xf numFmtId="177" fontId="69" fillId="0" borderId="0">
      <protection locked="0"/>
    </xf>
    <xf numFmtId="177" fontId="69" fillId="0" borderId="0">
      <protection locked="0"/>
    </xf>
    <xf numFmtId="0" fontId="60" fillId="5" borderId="0" applyNumberFormat="0" applyBorder="0" applyAlignment="0" applyProtection="0"/>
    <xf numFmtId="0" fontId="67" fillId="8" borderId="0" applyNumberFormat="0" applyBorder="0" applyAlignment="0" applyProtection="0">
      <alignment vertical="center"/>
    </xf>
    <xf numFmtId="0" fontId="81" fillId="0" borderId="0"/>
    <xf numFmtId="0" fontId="61" fillId="6" borderId="0" applyNumberFormat="0" applyBorder="0" applyAlignment="0" applyProtection="0">
      <alignment vertical="center"/>
    </xf>
    <xf numFmtId="0" fontId="60" fillId="16" borderId="0" applyNumberFormat="0" applyBorder="0" applyAlignment="0" applyProtection="0"/>
    <xf numFmtId="0" fontId="61" fillId="6" borderId="0" applyNumberFormat="0" applyBorder="0" applyAlignment="0" applyProtection="0">
      <alignment vertical="center"/>
    </xf>
    <xf numFmtId="177" fontId="69" fillId="0" borderId="0">
      <protection locked="0"/>
    </xf>
    <xf numFmtId="0" fontId="61" fillId="6" borderId="0" applyNumberFormat="0" applyBorder="0" applyAlignment="0" applyProtection="0">
      <alignment vertical="center"/>
    </xf>
    <xf numFmtId="0" fontId="104" fillId="0" borderId="0"/>
    <xf numFmtId="0" fontId="81" fillId="0" borderId="0"/>
    <xf numFmtId="0" fontId="72" fillId="6" borderId="0" applyNumberFormat="0" applyBorder="0" applyAlignment="0" applyProtection="0"/>
    <xf numFmtId="177" fontId="70" fillId="0" borderId="0">
      <protection locked="0"/>
    </xf>
    <xf numFmtId="0" fontId="61" fillId="6" borderId="0" applyNumberFormat="0" applyBorder="0" applyAlignment="0" applyProtection="0">
      <alignment vertical="center"/>
    </xf>
    <xf numFmtId="177" fontId="69" fillId="0" borderId="0">
      <protection locked="0"/>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178" fontId="18" fillId="0" borderId="0" applyFont="0" applyFill="0" applyBorder="0" applyAlignment="0" applyProtection="0"/>
    <xf numFmtId="0" fontId="80" fillId="0" borderId="0"/>
    <xf numFmtId="43" fontId="39" fillId="0" borderId="0" applyFont="0" applyFill="0" applyBorder="0" applyAlignment="0" applyProtection="0">
      <alignment vertical="center"/>
    </xf>
    <xf numFmtId="0" fontId="86" fillId="0" borderId="0" applyNumberFormat="0" applyFill="0" applyBorder="0" applyAlignment="0" applyProtection="0">
      <alignment vertical="center"/>
    </xf>
    <xf numFmtId="0" fontId="67" fillId="8" borderId="0" applyNumberFormat="0" applyBorder="0" applyAlignment="0" applyProtection="0">
      <alignment vertical="center"/>
    </xf>
    <xf numFmtId="0" fontId="18" fillId="0" borderId="0"/>
    <xf numFmtId="0" fontId="18" fillId="0" borderId="0"/>
    <xf numFmtId="0" fontId="67" fillId="11" borderId="0" applyNumberFormat="0" applyBorder="0" applyAlignment="0" applyProtection="0">
      <alignment vertical="center"/>
    </xf>
    <xf numFmtId="0" fontId="81" fillId="0" borderId="0"/>
    <xf numFmtId="43" fontId="18" fillId="0" borderId="0" applyFont="0" applyFill="0" applyBorder="0" applyAlignment="0" applyProtection="0"/>
    <xf numFmtId="177" fontId="69" fillId="0" borderId="0">
      <protection locked="0"/>
    </xf>
    <xf numFmtId="177" fontId="65" fillId="0" borderId="0">
      <protection locked="0"/>
    </xf>
    <xf numFmtId="0" fontId="61" fillId="6" borderId="0" applyNumberFormat="0" applyBorder="0" applyAlignment="0" applyProtection="0">
      <alignment vertical="center"/>
    </xf>
    <xf numFmtId="177" fontId="69" fillId="0" borderId="0">
      <protection locked="0"/>
    </xf>
    <xf numFmtId="177" fontId="69" fillId="0" borderId="0">
      <protection locked="0"/>
    </xf>
    <xf numFmtId="0" fontId="54" fillId="11" borderId="0" applyNumberFormat="0" applyBorder="0" applyAlignment="0" applyProtection="0"/>
    <xf numFmtId="177" fontId="69" fillId="0" borderId="0">
      <protection locked="0"/>
    </xf>
    <xf numFmtId="177" fontId="69" fillId="0" borderId="0">
      <protection locked="0"/>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9" fontId="18" fillId="0" borderId="0" applyFont="0" applyFill="0" applyBorder="0" applyAlignment="0" applyProtection="0"/>
    <xf numFmtId="0" fontId="61" fillId="17" borderId="0" applyNumberFormat="0" applyBorder="0" applyAlignment="0" applyProtection="0">
      <alignment vertical="center"/>
    </xf>
    <xf numFmtId="0" fontId="67" fillId="8" borderId="0" applyNumberFormat="0" applyBorder="0" applyAlignment="0" applyProtection="0">
      <alignment vertical="center"/>
    </xf>
    <xf numFmtId="177" fontId="69" fillId="0" borderId="0">
      <protection locked="0"/>
    </xf>
    <xf numFmtId="177" fontId="69" fillId="0" borderId="0">
      <protection locked="0"/>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69" fillId="0" borderId="0">
      <protection locked="0"/>
    </xf>
    <xf numFmtId="177" fontId="69" fillId="0" borderId="0">
      <protection locked="0"/>
    </xf>
    <xf numFmtId="0" fontId="81" fillId="0" borderId="0"/>
    <xf numFmtId="0" fontId="61" fillId="17" borderId="0" applyNumberFormat="0" applyBorder="0" applyAlignment="0" applyProtection="0">
      <alignment vertical="center"/>
    </xf>
    <xf numFmtId="177" fontId="69" fillId="0" borderId="0">
      <protection locked="0"/>
    </xf>
    <xf numFmtId="0" fontId="61" fillId="6" borderId="0" applyNumberFormat="0" applyBorder="0" applyAlignment="0" applyProtection="0">
      <alignment vertical="center"/>
    </xf>
    <xf numFmtId="0" fontId="81" fillId="0" borderId="0"/>
    <xf numFmtId="0" fontId="61" fillId="17" borderId="0" applyNumberFormat="0" applyBorder="0" applyAlignment="0" applyProtection="0">
      <alignment vertical="center"/>
    </xf>
    <xf numFmtId="0" fontId="67" fillId="8" borderId="0" applyNumberFormat="0" applyBorder="0" applyAlignment="0" applyProtection="0">
      <alignment vertical="center"/>
    </xf>
    <xf numFmtId="177" fontId="65" fillId="0" borderId="0">
      <protection locked="0"/>
    </xf>
    <xf numFmtId="177" fontId="65" fillId="0" borderId="0">
      <protection locked="0"/>
    </xf>
    <xf numFmtId="0" fontId="72" fillId="6" borderId="0" applyNumberFormat="0" applyBorder="0" applyAlignment="0" applyProtection="0"/>
    <xf numFmtId="177" fontId="70" fillId="0" borderId="0">
      <protection locked="0"/>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6" fillId="17" borderId="0" applyNumberFormat="0" applyBorder="0" applyAlignment="0" applyProtection="0">
      <alignment vertical="center"/>
    </xf>
    <xf numFmtId="0" fontId="60" fillId="26" borderId="0" applyNumberFormat="0" applyBorder="0" applyAlignment="0" applyProtection="0"/>
    <xf numFmtId="177" fontId="70" fillId="0" borderId="0">
      <protection locked="0"/>
    </xf>
    <xf numFmtId="0" fontId="61" fillId="6" borderId="0" applyNumberFormat="0" applyBorder="0" applyAlignment="0" applyProtection="0">
      <alignment vertical="center"/>
    </xf>
    <xf numFmtId="0" fontId="63" fillId="21" borderId="0" applyNumberFormat="0" applyBorder="0" applyAlignment="0" applyProtection="0"/>
    <xf numFmtId="0" fontId="102" fillId="6" borderId="0" applyNumberFormat="0" applyBorder="0" applyAlignment="0" applyProtection="0">
      <alignment vertical="center"/>
    </xf>
    <xf numFmtId="177" fontId="65" fillId="0" borderId="0">
      <protection locked="0"/>
    </xf>
    <xf numFmtId="0" fontId="61" fillId="6" borderId="0" applyNumberFormat="0" applyBorder="0" applyAlignment="0" applyProtection="0">
      <alignment vertical="center"/>
    </xf>
    <xf numFmtId="0" fontId="106" fillId="17" borderId="0" applyNumberFormat="0" applyBorder="0" applyAlignment="0" applyProtection="0">
      <alignment vertical="center"/>
    </xf>
    <xf numFmtId="0" fontId="79" fillId="40"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54" fillId="34"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54" fillId="16" borderId="0" applyNumberFormat="0" applyBorder="0" applyAlignment="0" applyProtection="0"/>
    <xf numFmtId="0" fontId="66" fillId="17"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177" fontId="65" fillId="0" borderId="0">
      <protection locked="0"/>
    </xf>
    <xf numFmtId="0" fontId="18" fillId="0" borderId="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177" fontId="69" fillId="0" borderId="0">
      <protection locked="0"/>
    </xf>
    <xf numFmtId="177" fontId="69" fillId="0" borderId="0">
      <protection locked="0"/>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97" fillId="0" borderId="0"/>
    <xf numFmtId="177" fontId="69" fillId="0" borderId="0">
      <protection locked="0"/>
    </xf>
    <xf numFmtId="0" fontId="67" fillId="8" borderId="0" applyNumberFormat="0" applyBorder="0" applyAlignment="0" applyProtection="0">
      <alignment vertical="center"/>
    </xf>
    <xf numFmtId="177" fontId="69" fillId="0" borderId="0">
      <protection locked="0"/>
    </xf>
    <xf numFmtId="0" fontId="61" fillId="6" borderId="0" applyNumberFormat="0" applyBorder="0" applyAlignment="0" applyProtection="0">
      <alignment vertical="center"/>
    </xf>
    <xf numFmtId="177" fontId="70" fillId="0" borderId="0">
      <protection locked="0"/>
    </xf>
    <xf numFmtId="0" fontId="72" fillId="6" borderId="0" applyNumberFormat="0" applyBorder="0" applyAlignment="0" applyProtection="0"/>
    <xf numFmtId="177" fontId="70" fillId="0" borderId="0">
      <protection locked="0"/>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177" fontId="70" fillId="0" borderId="0">
      <protection locked="0"/>
    </xf>
    <xf numFmtId="0" fontId="72" fillId="23" borderId="0" applyNumberFormat="0" applyBorder="0" applyAlignment="0" applyProtection="0"/>
    <xf numFmtId="0" fontId="63" fillId="8" borderId="0" applyNumberFormat="0" applyBorder="0" applyAlignment="0" applyProtection="0"/>
    <xf numFmtId="177" fontId="70" fillId="0" borderId="0">
      <protection locked="0"/>
    </xf>
    <xf numFmtId="177" fontId="70" fillId="0" borderId="0">
      <protection locked="0"/>
    </xf>
    <xf numFmtId="0" fontId="79" fillId="32" borderId="0" applyNumberFormat="0" applyBorder="0" applyAlignment="0" applyProtection="0">
      <alignment vertical="center"/>
    </xf>
    <xf numFmtId="177" fontId="70" fillId="0" borderId="0">
      <protection locked="0"/>
    </xf>
    <xf numFmtId="0" fontId="67" fillId="8" borderId="0" applyNumberFormat="0" applyBorder="0" applyAlignment="0" applyProtection="0">
      <alignment vertical="center"/>
    </xf>
    <xf numFmtId="0" fontId="0" fillId="0" borderId="0">
      <alignment vertical="center"/>
    </xf>
    <xf numFmtId="0" fontId="61" fillId="17" borderId="0" applyNumberFormat="0" applyBorder="0" applyAlignment="0" applyProtection="0">
      <alignment vertical="center"/>
    </xf>
    <xf numFmtId="0" fontId="60" fillId="26" borderId="0" applyNumberFormat="0" applyBorder="0" applyAlignment="0" applyProtection="0"/>
    <xf numFmtId="0" fontId="72" fillId="6" borderId="0" applyNumberFormat="0" applyBorder="0" applyAlignment="0" applyProtection="0"/>
    <xf numFmtId="0" fontId="67" fillId="11" borderId="0" applyNumberFormat="0" applyBorder="0" applyAlignment="0" applyProtection="0">
      <alignment vertical="center"/>
    </xf>
    <xf numFmtId="177" fontId="70" fillId="0" borderId="0">
      <protection locked="0"/>
    </xf>
    <xf numFmtId="0" fontId="54" fillId="13" borderId="0" applyNumberFormat="0" applyBorder="0" applyAlignment="0" applyProtection="0"/>
    <xf numFmtId="0" fontId="112" fillId="0" borderId="0" applyProtection="0"/>
    <xf numFmtId="177" fontId="70" fillId="0" borderId="0">
      <protection locked="0"/>
    </xf>
    <xf numFmtId="0" fontId="61" fillId="6" borderId="0" applyNumberFormat="0" applyBorder="0" applyAlignment="0" applyProtection="0">
      <alignment vertical="center"/>
    </xf>
    <xf numFmtId="177" fontId="65" fillId="0" borderId="0">
      <protection locked="0"/>
    </xf>
    <xf numFmtId="0" fontId="63" fillId="8" borderId="0" applyNumberFormat="0" applyBorder="0" applyAlignment="0" applyProtection="0"/>
    <xf numFmtId="177" fontId="69" fillId="0" borderId="0">
      <protection locked="0"/>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54" fillId="16" borderId="0" applyNumberFormat="0" applyBorder="0" applyAlignment="0" applyProtection="0"/>
    <xf numFmtId="0" fontId="0" fillId="0" borderId="0">
      <alignment vertical="center"/>
    </xf>
    <xf numFmtId="0" fontId="72" fillId="6" borderId="0" applyNumberFormat="0" applyBorder="0" applyAlignment="0" applyProtection="0"/>
    <xf numFmtId="1" fontId="80" fillId="0" borderId="0"/>
    <xf numFmtId="0" fontId="67" fillId="8" borderId="0" applyNumberFormat="0" applyBorder="0" applyAlignment="0" applyProtection="0">
      <alignment vertical="center"/>
    </xf>
    <xf numFmtId="177" fontId="65" fillId="0" borderId="0">
      <protection locked="0"/>
    </xf>
    <xf numFmtId="0" fontId="63" fillId="8" borderId="0" applyNumberFormat="0" applyBorder="0" applyAlignment="0" applyProtection="0">
      <alignment vertical="center"/>
    </xf>
    <xf numFmtId="177" fontId="65" fillId="0" borderId="0">
      <protection locked="0"/>
    </xf>
    <xf numFmtId="177" fontId="65" fillId="0" borderId="0">
      <protection locked="0"/>
    </xf>
    <xf numFmtId="0" fontId="67" fillId="8" borderId="0" applyNumberFormat="0" applyBorder="0" applyAlignment="0" applyProtection="0">
      <alignment vertical="center"/>
    </xf>
    <xf numFmtId="177" fontId="76" fillId="0" borderId="0">
      <protection locked="0"/>
    </xf>
    <xf numFmtId="0" fontId="81" fillId="0" borderId="0"/>
    <xf numFmtId="0" fontId="39" fillId="4" borderId="0" applyNumberFormat="0" applyBorder="0" applyAlignment="0" applyProtection="0">
      <alignment vertical="center"/>
    </xf>
    <xf numFmtId="0" fontId="72" fillId="14" borderId="0" applyNumberFormat="0" applyBorder="0" applyAlignment="0" applyProtection="0"/>
    <xf numFmtId="0" fontId="39" fillId="34" borderId="0" applyNumberFormat="0" applyBorder="0" applyAlignment="0" applyProtection="0">
      <alignment vertical="center"/>
    </xf>
    <xf numFmtId="0" fontId="67" fillId="11"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39" fillId="34" borderId="0" applyNumberFormat="0" applyBorder="0" applyAlignment="0" applyProtection="0">
      <alignment vertical="center"/>
    </xf>
    <xf numFmtId="0" fontId="54" fillId="30" borderId="0" applyNumberFormat="0" applyBorder="0" applyAlignment="0" applyProtection="0"/>
    <xf numFmtId="0" fontId="67" fillId="8" borderId="0" applyNumberFormat="0" applyBorder="0" applyAlignment="0" applyProtection="0">
      <alignment vertical="center"/>
    </xf>
    <xf numFmtId="0" fontId="66" fillId="17" borderId="0" applyNumberFormat="0" applyBorder="0" applyAlignment="0" applyProtection="0">
      <alignment vertical="center"/>
    </xf>
    <xf numFmtId="0" fontId="61" fillId="17" borderId="0" applyNumberFormat="0" applyBorder="0" applyAlignment="0" applyProtection="0">
      <alignment vertical="center"/>
    </xf>
    <xf numFmtId="0" fontId="39" fillId="23" borderId="0" applyNumberFormat="0" applyBorder="0" applyAlignment="0" applyProtection="0">
      <alignment vertical="center"/>
    </xf>
    <xf numFmtId="184" fontId="70" fillId="0" borderId="0">
      <protection locked="0"/>
    </xf>
    <xf numFmtId="0" fontId="39" fillId="23" borderId="0" applyNumberFormat="0" applyBorder="0" applyAlignment="0" applyProtection="0">
      <alignment vertical="center"/>
    </xf>
    <xf numFmtId="0" fontId="39" fillId="4" borderId="0" applyNumberFormat="0" applyBorder="0" applyAlignment="0" applyProtection="0">
      <alignment vertical="center"/>
    </xf>
    <xf numFmtId="0" fontId="72" fillId="6" borderId="0" applyNumberFormat="0" applyBorder="0" applyAlignment="0" applyProtection="0"/>
    <xf numFmtId="177" fontId="70" fillId="0" borderId="0">
      <protection locked="0"/>
    </xf>
    <xf numFmtId="177" fontId="70" fillId="0" borderId="0">
      <protection locked="0"/>
    </xf>
    <xf numFmtId="0" fontId="39" fillId="4" borderId="0" applyNumberFormat="0" applyBorder="0" applyAlignment="0" applyProtection="0">
      <alignment vertical="center"/>
    </xf>
    <xf numFmtId="0" fontId="72" fillId="6" borderId="0" applyNumberFormat="0" applyBorder="0" applyAlignment="0" applyProtection="0"/>
    <xf numFmtId="0" fontId="39" fillId="11" borderId="0" applyNumberFormat="0" applyBorder="0" applyAlignment="0" applyProtection="0">
      <alignment vertical="center"/>
    </xf>
    <xf numFmtId="0" fontId="72" fillId="6" borderId="0" applyNumberFormat="0" applyBorder="0" applyAlignment="0" applyProtection="0"/>
    <xf numFmtId="0" fontId="39" fillId="11" borderId="0" applyNumberFormat="0" applyBorder="0" applyAlignment="0" applyProtection="0">
      <alignment vertical="center"/>
    </xf>
    <xf numFmtId="0" fontId="67" fillId="8" borderId="0" applyNumberFormat="0" applyBorder="0" applyAlignment="0" applyProtection="0">
      <alignment vertical="center"/>
    </xf>
    <xf numFmtId="0" fontId="72" fillId="6" borderId="0" applyNumberFormat="0" applyBorder="0" applyAlignment="0" applyProtection="0"/>
    <xf numFmtId="0" fontId="39" fillId="34"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69" fillId="0" borderId="0">
      <protection locked="0"/>
    </xf>
    <xf numFmtId="0" fontId="67" fillId="8" borderId="0" applyNumberFormat="0" applyBorder="0" applyAlignment="0" applyProtection="0">
      <alignment vertical="center"/>
    </xf>
    <xf numFmtId="0" fontId="60" fillId="40" borderId="0" applyNumberFormat="0" applyBorder="0" applyAlignment="0" applyProtection="0"/>
    <xf numFmtId="0" fontId="63" fillId="21" borderId="0" applyNumberFormat="0" applyBorder="0" applyAlignment="0" applyProtection="0"/>
    <xf numFmtId="177" fontId="69" fillId="0" borderId="0">
      <protection locked="0"/>
    </xf>
    <xf numFmtId="0" fontId="18" fillId="0" borderId="0"/>
    <xf numFmtId="0" fontId="72" fillId="14" borderId="0" applyNumberFormat="0" applyBorder="0" applyAlignment="0" applyProtection="0"/>
    <xf numFmtId="0" fontId="60" fillId="59" borderId="0" applyNumberFormat="0" applyBorder="0" applyAlignment="0" applyProtection="0"/>
    <xf numFmtId="177" fontId="70" fillId="0" borderId="0">
      <protection locked="0"/>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177" fontId="69" fillId="0" borderId="0">
      <protection locked="0"/>
    </xf>
    <xf numFmtId="0" fontId="67" fillId="8" borderId="0" applyNumberFormat="0" applyBorder="0" applyAlignment="0" applyProtection="0">
      <alignment vertical="center"/>
    </xf>
    <xf numFmtId="0" fontId="72" fillId="23" borderId="0" applyNumberFormat="0" applyBorder="0" applyAlignment="0" applyProtection="0"/>
    <xf numFmtId="0" fontId="66" fillId="6" borderId="0" applyNumberFormat="0" applyBorder="0" applyAlignment="0" applyProtection="0">
      <alignment vertical="center"/>
    </xf>
    <xf numFmtId="177" fontId="69" fillId="0" borderId="0">
      <protection locked="0"/>
    </xf>
    <xf numFmtId="0" fontId="67" fillId="11" borderId="0" applyNumberFormat="0" applyBorder="0" applyAlignment="0" applyProtection="0">
      <alignment vertical="center"/>
    </xf>
    <xf numFmtId="177" fontId="69" fillId="0" borderId="0">
      <protection locked="0"/>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69" fillId="0" borderId="0">
      <protection locked="0"/>
    </xf>
    <xf numFmtId="9" fontId="18" fillId="0" borderId="0" applyFont="0" applyFill="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177" fontId="76" fillId="0" borderId="0">
      <protection locked="0"/>
    </xf>
    <xf numFmtId="177" fontId="70" fillId="0" borderId="0">
      <protection locked="0"/>
    </xf>
    <xf numFmtId="0" fontId="61" fillId="6" borderId="0" applyNumberFormat="0" applyBorder="0" applyAlignment="0" applyProtection="0">
      <alignment vertical="center"/>
    </xf>
    <xf numFmtId="177" fontId="69" fillId="0" borderId="0">
      <protection locked="0"/>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72" fillId="6" borderId="0" applyNumberFormat="0" applyBorder="0" applyAlignment="0" applyProtection="0"/>
    <xf numFmtId="177" fontId="65" fillId="0" borderId="0">
      <protection locked="0"/>
    </xf>
    <xf numFmtId="0" fontId="67" fillId="8"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177" fontId="65" fillId="0" borderId="0">
      <protection locked="0"/>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39" fillId="16"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39" fillId="16" borderId="0" applyNumberFormat="0" applyBorder="0" applyAlignment="0" applyProtection="0">
      <alignment vertical="center"/>
    </xf>
    <xf numFmtId="177" fontId="65" fillId="0" borderId="0">
      <protection locked="0"/>
    </xf>
    <xf numFmtId="0" fontId="39" fillId="32" borderId="0" applyNumberFormat="0" applyBorder="0" applyAlignment="0" applyProtection="0">
      <alignment vertical="center"/>
    </xf>
    <xf numFmtId="0" fontId="39" fillId="32" borderId="0" applyNumberFormat="0" applyBorder="0" applyAlignment="0" applyProtection="0">
      <alignment vertical="center"/>
    </xf>
    <xf numFmtId="0" fontId="39" fillId="57" borderId="0" applyNumberFormat="0" applyBorder="0" applyAlignment="0" applyProtection="0">
      <alignment vertical="center"/>
    </xf>
    <xf numFmtId="0" fontId="61" fillId="6" borderId="0" applyNumberFormat="0" applyBorder="0" applyAlignment="0" applyProtection="0">
      <alignment vertical="center"/>
    </xf>
    <xf numFmtId="0" fontId="113" fillId="4" borderId="48" applyNumberFormat="0" applyAlignment="0" applyProtection="0">
      <alignment vertical="center"/>
    </xf>
    <xf numFmtId="0" fontId="60" fillId="22" borderId="0" applyNumberFormat="0" applyBorder="0" applyAlignment="0" applyProtection="0"/>
    <xf numFmtId="0" fontId="114" fillId="0" borderId="0" applyNumberFormat="0" applyFill="0" applyBorder="0" applyAlignment="0" applyProtection="0">
      <alignment vertical="top"/>
      <protection locked="0"/>
    </xf>
    <xf numFmtId="177" fontId="65" fillId="0" borderId="0">
      <protection locked="0"/>
    </xf>
    <xf numFmtId="0" fontId="61" fillId="6" borderId="0" applyNumberFormat="0" applyBorder="0" applyAlignment="0" applyProtection="0">
      <alignment vertical="center"/>
    </xf>
    <xf numFmtId="0" fontId="39" fillId="57" borderId="0" applyNumberFormat="0" applyBorder="0" applyAlignment="0" applyProtection="0">
      <alignment vertical="center"/>
    </xf>
    <xf numFmtId="0" fontId="39" fillId="25" borderId="0" applyNumberFormat="0" applyBorder="0" applyAlignment="0" applyProtection="0">
      <alignment vertical="center"/>
    </xf>
    <xf numFmtId="0" fontId="61" fillId="6" borderId="0" applyNumberFormat="0" applyBorder="0" applyAlignment="0" applyProtection="0">
      <alignment vertical="center"/>
    </xf>
    <xf numFmtId="0" fontId="39" fillId="25"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106" fillId="17" borderId="0" applyNumberFormat="0" applyBorder="0" applyAlignment="0" applyProtection="0">
      <alignment vertical="center"/>
    </xf>
    <xf numFmtId="0" fontId="18" fillId="0" borderId="0"/>
    <xf numFmtId="0" fontId="39" fillId="34" borderId="0" applyNumberFormat="0" applyBorder="0" applyAlignment="0" applyProtection="0">
      <alignment vertical="center"/>
    </xf>
    <xf numFmtId="0" fontId="61" fillId="6" borderId="0" applyNumberFormat="0" applyBorder="0" applyAlignment="0" applyProtection="0">
      <alignment vertical="center"/>
    </xf>
    <xf numFmtId="0" fontId="106" fillId="17" borderId="0" applyNumberFormat="0" applyBorder="0" applyAlignment="0" applyProtection="0">
      <alignment vertical="center"/>
    </xf>
    <xf numFmtId="0" fontId="39" fillId="34"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177" fontId="65" fillId="0" borderId="0">
      <protection locked="0"/>
    </xf>
    <xf numFmtId="0" fontId="60" fillId="26" borderId="0" applyNumberFormat="0" applyBorder="0" applyAlignment="0" applyProtection="0"/>
    <xf numFmtId="0" fontId="63" fillId="8" borderId="0" applyNumberFormat="0" applyBorder="0" applyAlignment="0" applyProtection="0">
      <alignment vertical="center"/>
    </xf>
    <xf numFmtId="0" fontId="67" fillId="8" borderId="0" applyNumberFormat="0" applyBorder="0" applyAlignment="0" applyProtection="0">
      <alignment vertical="center"/>
    </xf>
    <xf numFmtId="38" fontId="18" fillId="0" borderId="0" applyFont="0" applyFill="0" applyBorder="0" applyAlignment="0" applyProtection="0"/>
    <xf numFmtId="0" fontId="79" fillId="40" borderId="0" applyNumberFormat="0" applyBorder="0" applyAlignment="0" applyProtection="0">
      <alignment vertical="center"/>
    </xf>
    <xf numFmtId="0" fontId="61" fillId="6" borderId="0" applyNumberFormat="0" applyBorder="0" applyAlignment="0" applyProtection="0">
      <alignment vertical="center"/>
    </xf>
    <xf numFmtId="177" fontId="70" fillId="0" borderId="0">
      <protection locked="0"/>
    </xf>
    <xf numFmtId="0" fontId="79" fillId="40" borderId="0" applyNumberFormat="0" applyBorder="0" applyAlignment="0" applyProtection="0">
      <alignment vertical="center"/>
    </xf>
    <xf numFmtId="0" fontId="79" fillId="57" borderId="0" applyNumberFormat="0" applyBorder="0" applyAlignment="0" applyProtection="0">
      <alignment vertical="center"/>
    </xf>
    <xf numFmtId="0" fontId="67" fillId="8" borderId="0" applyNumberFormat="0" applyBorder="0" applyAlignment="0" applyProtection="0">
      <alignment vertical="center"/>
    </xf>
    <xf numFmtId="0" fontId="79" fillId="57" borderId="0" applyNumberFormat="0" applyBorder="0" applyAlignment="0" applyProtection="0">
      <alignment vertical="center"/>
    </xf>
    <xf numFmtId="0" fontId="67" fillId="8" borderId="0" applyNumberFormat="0" applyBorder="0" applyAlignment="0" applyProtection="0">
      <alignment vertical="center"/>
    </xf>
    <xf numFmtId="177" fontId="76" fillId="0" borderId="0">
      <protection locked="0"/>
    </xf>
    <xf numFmtId="0" fontId="79" fillId="1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79" fillId="40" borderId="0" applyNumberFormat="0" applyBorder="0" applyAlignment="0" applyProtection="0">
      <alignment vertical="center"/>
    </xf>
    <xf numFmtId="0" fontId="79" fillId="34" borderId="0" applyNumberFormat="0" applyBorder="0" applyAlignment="0" applyProtection="0">
      <alignment vertical="center"/>
    </xf>
    <xf numFmtId="0" fontId="110" fillId="0" borderId="24">
      <alignment horizontal="left" vertical="center"/>
    </xf>
    <xf numFmtId="0" fontId="72" fillId="6" borderId="0" applyNumberFormat="0" applyBorder="0" applyAlignment="0" applyProtection="0"/>
    <xf numFmtId="0" fontId="63" fillId="8" borderId="0" applyNumberFormat="0" applyBorder="0" applyAlignment="0" applyProtection="0"/>
    <xf numFmtId="0" fontId="79" fillId="34" borderId="0" applyNumberFormat="0" applyBorder="0" applyAlignment="0" applyProtection="0">
      <alignment vertical="center"/>
    </xf>
    <xf numFmtId="0" fontId="61" fillId="6" borderId="0" applyNumberFormat="0" applyBorder="0" applyAlignment="0" applyProtection="0">
      <alignment vertical="center"/>
    </xf>
    <xf numFmtId="178" fontId="18" fillId="0" borderId="0" applyFont="0" applyFill="0" applyBorder="0" applyAlignment="0" applyProtection="0"/>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54" fillId="13" borderId="0" applyNumberFormat="0" applyBorder="0" applyAlignment="0" applyProtection="0"/>
    <xf numFmtId="0" fontId="79" fillId="28" borderId="0" applyNumberFormat="0" applyBorder="0" applyAlignment="0" applyProtection="0">
      <alignment vertical="center"/>
    </xf>
    <xf numFmtId="0" fontId="61" fillId="6" borderId="0" applyNumberFormat="0" applyBorder="0" applyAlignment="0" applyProtection="0">
      <alignment vertical="center"/>
    </xf>
    <xf numFmtId="0" fontId="54" fillId="13" borderId="0" applyNumberFormat="0" applyBorder="0" applyAlignment="0" applyProtection="0"/>
    <xf numFmtId="0" fontId="54" fillId="11" borderId="0" applyNumberFormat="0" applyBorder="0" applyAlignment="0" applyProtection="0"/>
    <xf numFmtId="0" fontId="54" fillId="13" borderId="0" applyNumberFormat="0" applyBorder="0" applyAlignment="0" applyProtection="0"/>
    <xf numFmtId="0" fontId="54" fillId="58" borderId="0" applyNumberFormat="0" applyBorder="0" applyAlignment="0" applyProtection="0"/>
    <xf numFmtId="0" fontId="54" fillId="13"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0" fillId="16" borderId="0" applyNumberFormat="0" applyBorder="0" applyAlignment="0" applyProtection="0"/>
    <xf numFmtId="0" fontId="72" fillId="14" borderId="0" applyNumberFormat="0" applyBorder="0" applyAlignment="0" applyProtection="0"/>
    <xf numFmtId="0" fontId="61" fillId="6" borderId="0" applyNumberFormat="0" applyBorder="0" applyAlignment="0" applyProtection="0">
      <alignment vertical="center"/>
    </xf>
    <xf numFmtId="0" fontId="54" fillId="58" borderId="0" applyNumberFormat="0" applyBorder="0" applyAlignment="0" applyProtection="0"/>
    <xf numFmtId="0" fontId="61" fillId="6" borderId="0" applyNumberFormat="0" applyBorder="0" applyAlignment="0" applyProtection="0">
      <alignment vertical="center"/>
    </xf>
    <xf numFmtId="0" fontId="77" fillId="0" borderId="0" applyNumberFormat="0" applyFill="0" applyBorder="0" applyAlignment="0" applyProtection="0">
      <alignment vertical="top"/>
      <protection locked="0"/>
    </xf>
    <xf numFmtId="0" fontId="54" fillId="13" borderId="0" applyNumberFormat="0" applyBorder="0" applyAlignment="0" applyProtection="0"/>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54" fillId="13" borderId="0" applyNumberFormat="0" applyBorder="0" applyAlignment="0" applyProtection="0"/>
    <xf numFmtId="0" fontId="54" fillId="13" borderId="0" applyNumberFormat="0" applyBorder="0" applyAlignment="0" applyProtection="0"/>
    <xf numFmtId="0" fontId="54" fillId="13" borderId="0" applyNumberFormat="0" applyBorder="0" applyAlignment="0" applyProtection="0"/>
    <xf numFmtId="0" fontId="60" fillId="25" borderId="0" applyNumberFormat="0" applyBorder="0" applyAlignment="0" applyProtection="0"/>
    <xf numFmtId="0" fontId="60" fillId="25" borderId="0" applyNumberFormat="0" applyBorder="0" applyAlignment="0" applyProtection="0"/>
    <xf numFmtId="0" fontId="60" fillId="25" borderId="0" applyNumberFormat="0" applyBorder="0" applyAlignment="0" applyProtection="0"/>
    <xf numFmtId="0" fontId="72" fillId="14" borderId="0" applyNumberFormat="0" applyBorder="0" applyAlignment="0" applyProtection="0"/>
    <xf numFmtId="0" fontId="67" fillId="8" borderId="0" applyNumberFormat="0" applyBorder="0" applyAlignment="0" applyProtection="0">
      <alignment vertical="center"/>
    </xf>
    <xf numFmtId="0" fontId="60" fillId="61"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0" fillId="22" borderId="0" applyNumberFormat="0" applyBorder="0" applyAlignment="0" applyProtection="0"/>
    <xf numFmtId="0" fontId="60" fillId="22" borderId="0" applyNumberFormat="0" applyBorder="0" applyAlignment="0" applyProtection="0"/>
    <xf numFmtId="0" fontId="60" fillId="22" borderId="0" applyNumberFormat="0" applyBorder="0" applyAlignment="0" applyProtection="0"/>
    <xf numFmtId="0" fontId="54" fillId="60" borderId="0" applyNumberFormat="0" applyBorder="0" applyAlignment="0" applyProtection="0"/>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0" fillId="22" borderId="0" applyNumberFormat="0" applyBorder="0" applyAlignment="0" applyProtection="0"/>
    <xf numFmtId="177" fontId="70" fillId="0" borderId="0">
      <protection locked="0"/>
    </xf>
    <xf numFmtId="0" fontId="60" fillId="61" borderId="0" applyNumberFormat="0" applyBorder="0" applyAlignment="0" applyProtection="0"/>
    <xf numFmtId="0" fontId="67" fillId="8" borderId="0" applyNumberFormat="0" applyBorder="0" applyAlignment="0" applyProtection="0">
      <alignment vertical="center"/>
    </xf>
    <xf numFmtId="0" fontId="54" fillId="23"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54" fillId="23"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177" fontId="70" fillId="0" borderId="0">
      <protection locked="0"/>
    </xf>
    <xf numFmtId="0" fontId="66" fillId="6" borderId="0" applyNumberFormat="0" applyBorder="0" applyAlignment="0" applyProtection="0">
      <alignment vertical="center"/>
    </xf>
    <xf numFmtId="0" fontId="54" fillId="23" borderId="0" applyNumberFormat="0" applyBorder="0" applyAlignment="0" applyProtection="0"/>
    <xf numFmtId="0" fontId="63" fillId="8" borderId="0" applyNumberFormat="0" applyBorder="0" applyAlignment="0" applyProtection="0"/>
    <xf numFmtId="0" fontId="61" fillId="6" borderId="0" applyNumberFormat="0" applyBorder="0" applyAlignment="0" applyProtection="0">
      <alignment vertical="center"/>
    </xf>
    <xf numFmtId="184" fontId="70" fillId="0" borderId="0">
      <protection locked="0"/>
    </xf>
    <xf numFmtId="0" fontId="54" fillId="23" borderId="0" applyNumberFormat="0" applyBorder="0" applyAlignment="0" applyProtection="0"/>
    <xf numFmtId="0" fontId="61" fillId="6" borderId="0" applyNumberFormat="0" applyBorder="0" applyAlignment="0" applyProtection="0">
      <alignment vertical="center"/>
    </xf>
    <xf numFmtId="0" fontId="54" fillId="27" borderId="0" applyNumberFormat="0" applyBorder="0" applyAlignment="0" applyProtection="0"/>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177" fontId="70" fillId="0" borderId="0">
      <protection locked="0"/>
    </xf>
    <xf numFmtId="0" fontId="54" fillId="16" borderId="0" applyNumberFormat="0" applyBorder="0" applyAlignment="0" applyProtection="0"/>
    <xf numFmtId="0" fontId="61" fillId="6" borderId="0" applyNumberFormat="0" applyBorder="0" applyAlignment="0" applyProtection="0">
      <alignment vertical="center"/>
    </xf>
    <xf numFmtId="41" fontId="18" fillId="0" borderId="0" applyFont="0" applyFill="0" applyBorder="0" applyAlignment="0" applyProtection="0"/>
    <xf numFmtId="0" fontId="60" fillId="60" borderId="0" applyNumberFormat="0" applyBorder="0" applyAlignment="0" applyProtection="0"/>
    <xf numFmtId="0" fontId="61" fillId="6" borderId="0" applyNumberFormat="0" applyBorder="0" applyAlignment="0" applyProtection="0">
      <alignment vertical="center"/>
    </xf>
    <xf numFmtId="0" fontId="60" fillId="5" borderId="0" applyNumberFormat="0" applyBorder="0" applyAlignment="0" applyProtection="0"/>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0" fillId="62"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0" fillId="59"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60" fillId="59" borderId="0" applyNumberFormat="0" applyBorder="0" applyAlignment="0" applyProtection="0"/>
    <xf numFmtId="0" fontId="61" fillId="6" borderId="0" applyNumberFormat="0" applyBorder="0" applyAlignment="0" applyProtection="0">
      <alignment vertical="center"/>
    </xf>
    <xf numFmtId="0" fontId="60" fillId="59"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41" fontId="18" fillId="0" borderId="0" applyFont="0" applyFill="0" applyBorder="0" applyAlignment="0" applyProtection="0"/>
    <xf numFmtId="0" fontId="60" fillId="59" borderId="0" applyNumberFormat="0" applyBorder="0" applyAlignment="0" applyProtection="0"/>
    <xf numFmtId="0" fontId="60" fillId="59" borderId="0" applyNumberFormat="0" applyBorder="0" applyAlignment="0" applyProtection="0"/>
    <xf numFmtId="0" fontId="60" fillId="5"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0" fillId="40" borderId="0" applyNumberFormat="0" applyBorder="0" applyAlignment="0" applyProtection="0"/>
    <xf numFmtId="0" fontId="54" fillId="23" borderId="0" applyNumberFormat="0" applyBorder="0" applyAlignment="0" applyProtection="0"/>
    <xf numFmtId="0" fontId="60" fillId="40" borderId="0" applyNumberFormat="0" applyBorder="0" applyAlignment="0" applyProtection="0"/>
    <xf numFmtId="0" fontId="54" fillId="23" borderId="0" applyNumberFormat="0" applyBorder="0" applyAlignment="0" applyProtection="0"/>
    <xf numFmtId="0" fontId="61" fillId="6" borderId="0" applyNumberFormat="0" applyBorder="0" applyAlignment="0" applyProtection="0">
      <alignment vertical="center"/>
    </xf>
    <xf numFmtId="0" fontId="54" fillId="23" borderId="0" applyNumberFormat="0" applyBorder="0" applyAlignment="0" applyProtection="0"/>
    <xf numFmtId="0" fontId="61" fillId="6" borderId="0" applyNumberFormat="0" applyBorder="0" applyAlignment="0" applyProtection="0">
      <alignment vertical="center"/>
    </xf>
    <xf numFmtId="0" fontId="54" fillId="23" borderId="0" applyNumberFormat="0" applyBorder="0" applyAlignment="0" applyProtection="0"/>
    <xf numFmtId="0" fontId="67" fillId="8" borderId="0" applyNumberFormat="0" applyBorder="0" applyAlignment="0" applyProtection="0">
      <alignment vertical="center"/>
    </xf>
    <xf numFmtId="0" fontId="60" fillId="22" borderId="0" applyNumberFormat="0" applyBorder="0" applyAlignment="0" applyProtection="0"/>
    <xf numFmtId="0" fontId="54" fillId="8" borderId="0" applyNumberFormat="0" applyBorder="0" applyAlignment="0" applyProtection="0"/>
    <xf numFmtId="0" fontId="61" fillId="6" borderId="0" applyNumberFormat="0" applyBorder="0" applyAlignment="0" applyProtection="0">
      <alignment vertical="center"/>
    </xf>
    <xf numFmtId="0" fontId="54" fillId="8" borderId="0" applyNumberFormat="0" applyBorder="0" applyAlignment="0" applyProtection="0"/>
    <xf numFmtId="0" fontId="54" fillId="8" borderId="0" applyNumberFormat="0" applyBorder="0" applyAlignment="0" applyProtection="0"/>
    <xf numFmtId="0" fontId="61" fillId="6" borderId="0" applyNumberFormat="0" applyBorder="0" applyAlignment="0" applyProtection="0">
      <alignment vertical="center"/>
    </xf>
    <xf numFmtId="0" fontId="60" fillId="16" borderId="0" applyNumberFormat="0" applyBorder="0" applyAlignment="0" applyProtection="0"/>
    <xf numFmtId="0" fontId="67" fillId="8" borderId="0" applyNumberFormat="0" applyBorder="0" applyAlignment="0" applyProtection="0">
      <alignment vertical="center"/>
    </xf>
    <xf numFmtId="0" fontId="60" fillId="40"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54" fillId="21"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0" fillId="16" borderId="0" applyNumberFormat="0" applyBorder="0" applyAlignment="0" applyProtection="0"/>
    <xf numFmtId="0" fontId="61" fillId="6" borderId="0" applyNumberFormat="0" applyBorder="0" applyAlignment="0" applyProtection="0">
      <alignment vertical="center"/>
    </xf>
    <xf numFmtId="0" fontId="60" fillId="5" borderId="0" applyNumberFormat="0" applyBorder="0" applyAlignment="0" applyProtection="0"/>
    <xf numFmtId="0" fontId="67" fillId="8" borderId="0" applyNumberFormat="0" applyBorder="0" applyAlignment="0" applyProtection="0">
      <alignment vertical="center"/>
    </xf>
    <xf numFmtId="185" fontId="116" fillId="0" borderId="0"/>
    <xf numFmtId="0" fontId="61" fillId="6" borderId="0" applyNumberFormat="0" applyBorder="0" applyAlignment="0" applyProtection="0">
      <alignment vertical="center"/>
    </xf>
    <xf numFmtId="0" fontId="18" fillId="0" borderId="0" applyFont="0" applyFill="0" applyBorder="0" applyAlignment="0" applyProtection="0"/>
    <xf numFmtId="0" fontId="60" fillId="5" borderId="0" applyNumberFormat="0" applyBorder="0" applyAlignment="0" applyProtection="0"/>
    <xf numFmtId="0" fontId="115" fillId="0" borderId="49" applyProtection="0"/>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0" fillId="5" borderId="0" applyNumberFormat="0" applyBorder="0" applyAlignment="0" applyProtection="0"/>
    <xf numFmtId="0" fontId="72" fillId="6" borderId="0" applyNumberFormat="0" applyBorder="0" applyAlignment="0" applyProtection="0"/>
    <xf numFmtId="0" fontId="30" fillId="0" borderId="1">
      <alignment horizontal="distributed" vertical="center" wrapText="1"/>
    </xf>
    <xf numFmtId="0" fontId="67" fillId="8" borderId="0" applyNumberFormat="0" applyBorder="0" applyAlignment="0" applyProtection="0">
      <alignment vertical="center"/>
    </xf>
    <xf numFmtId="0" fontId="60" fillId="5" borderId="0" applyNumberFormat="0" applyBorder="0" applyAlignment="0" applyProtection="0"/>
    <xf numFmtId="0" fontId="72" fillId="6" borderId="0" applyNumberFormat="0" applyBorder="0" applyAlignment="0" applyProtection="0"/>
    <xf numFmtId="0" fontId="60" fillId="5" borderId="0" applyNumberFormat="0" applyBorder="0" applyAlignment="0" applyProtection="0"/>
    <xf numFmtId="0" fontId="61" fillId="6" borderId="0" applyNumberFormat="0" applyBorder="0" applyAlignment="0" applyProtection="0">
      <alignment vertical="center"/>
    </xf>
    <xf numFmtId="0" fontId="66" fillId="17" borderId="0" applyNumberFormat="0" applyBorder="0" applyAlignment="0" applyProtection="0">
      <alignment vertical="center"/>
    </xf>
    <xf numFmtId="0" fontId="60" fillId="22" borderId="0" applyNumberFormat="0" applyBorder="0" applyAlignment="0" applyProtection="0"/>
    <xf numFmtId="0" fontId="72" fillId="6" borderId="0" applyNumberFormat="0" applyBorder="0" applyAlignment="0" applyProtection="0"/>
    <xf numFmtId="0" fontId="72" fillId="27" borderId="0" applyNumberFormat="0" applyBorder="0" applyAlignment="0" applyProtection="0"/>
    <xf numFmtId="0" fontId="67" fillId="8" borderId="0" applyNumberFormat="0" applyBorder="0" applyAlignment="0" applyProtection="0">
      <alignment vertical="center"/>
    </xf>
    <xf numFmtId="0" fontId="54" fillId="13" borderId="0" applyNumberFormat="0" applyBorder="0" applyAlignment="0" applyProtection="0"/>
    <xf numFmtId="0" fontId="72" fillId="6" borderId="0" applyNumberFormat="0" applyBorder="0" applyAlignment="0" applyProtection="0"/>
    <xf numFmtId="9" fontId="18" fillId="0" borderId="0" applyFont="0" applyFill="0" applyBorder="0" applyAlignment="0" applyProtection="0"/>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72" fillId="27" borderId="0" applyNumberFormat="0" applyBorder="0" applyAlignment="0" applyProtection="0"/>
    <xf numFmtId="0" fontId="67" fillId="8" borderId="0" applyNumberFormat="0" applyBorder="0" applyAlignment="0" applyProtection="0">
      <alignment vertical="center"/>
    </xf>
    <xf numFmtId="0" fontId="54" fillId="13" borderId="0" applyNumberFormat="0" applyBorder="0" applyAlignment="0" applyProtection="0"/>
    <xf numFmtId="0" fontId="54" fillId="13" borderId="0" applyNumberFormat="0" applyBorder="0" applyAlignment="0" applyProtection="0"/>
    <xf numFmtId="0" fontId="54" fillId="16" borderId="0" applyNumberFormat="0" applyBorder="0" applyAlignment="0" applyProtection="0"/>
    <xf numFmtId="0" fontId="66" fillId="17" borderId="0" applyNumberFormat="0" applyBorder="0" applyAlignment="0" applyProtection="0">
      <alignment vertical="center"/>
    </xf>
    <xf numFmtId="0" fontId="54" fillId="1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72" fillId="6" borderId="0" applyNumberFormat="0" applyBorder="0" applyAlignment="0" applyProtection="0"/>
    <xf numFmtId="0" fontId="54" fillId="34" borderId="0" applyNumberFormat="0" applyBorder="0" applyAlignment="0" applyProtection="0"/>
    <xf numFmtId="0" fontId="63" fillId="8" borderId="0" applyNumberFormat="0" applyBorder="0" applyAlignment="0" applyProtection="0"/>
    <xf numFmtId="0" fontId="54" fillId="60" borderId="0" applyNumberFormat="0" applyBorder="0" applyAlignment="0" applyProtection="0"/>
    <xf numFmtId="0" fontId="60" fillId="16" borderId="0" applyNumberFormat="0" applyBorder="0" applyAlignment="0" applyProtection="0"/>
    <xf numFmtId="0" fontId="72" fillId="6"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0" fillId="16"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6" fillId="17" borderId="0" applyNumberFormat="0" applyBorder="0" applyAlignment="0" applyProtection="0">
      <alignment vertical="center"/>
    </xf>
    <xf numFmtId="0" fontId="60" fillId="16" borderId="0" applyNumberFormat="0" applyBorder="0" applyAlignment="0" applyProtection="0"/>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3" fillId="8" borderId="0" applyNumberFormat="0" applyBorder="0" applyAlignment="0" applyProtection="0"/>
    <xf numFmtId="0" fontId="18" fillId="0" borderId="0">
      <alignment vertical="center"/>
    </xf>
    <xf numFmtId="0" fontId="60" fillId="60"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0" fillId="26" borderId="0" applyNumberFormat="0" applyBorder="0" applyAlignment="0" applyProtection="0"/>
    <xf numFmtId="0" fontId="60" fillId="22" borderId="0" applyNumberFormat="0" applyBorder="0" applyAlignment="0" applyProtection="0"/>
    <xf numFmtId="0" fontId="61" fillId="6" borderId="0" applyNumberFormat="0" applyBorder="0" applyAlignment="0" applyProtection="0">
      <alignment vertical="center"/>
    </xf>
    <xf numFmtId="0" fontId="60" fillId="22"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0" fillId="22" borderId="0" applyNumberFormat="0" applyBorder="0" applyAlignment="0" applyProtection="0"/>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0" fillId="65" borderId="0" applyNumberFormat="0" applyBorder="0" applyAlignment="0" applyProtection="0"/>
    <xf numFmtId="0" fontId="61" fillId="6" borderId="0" applyNumberFormat="0" applyBorder="0" applyAlignment="0" applyProtection="0">
      <alignment vertical="center"/>
    </xf>
    <xf numFmtId="0" fontId="60" fillId="40" borderId="0" applyNumberFormat="0" applyBorder="0" applyAlignment="0" applyProtection="0"/>
    <xf numFmtId="0" fontId="67" fillId="8" borderId="0" applyNumberFormat="0" applyBorder="0" applyAlignment="0" applyProtection="0">
      <alignment vertical="center"/>
    </xf>
    <xf numFmtId="0" fontId="54" fillId="11" borderId="0" applyNumberFormat="0" applyBorder="0" applyAlignment="0" applyProtection="0"/>
    <xf numFmtId="0" fontId="61" fillId="6" borderId="0" applyNumberFormat="0" applyBorder="0" applyAlignment="0" applyProtection="0">
      <alignment vertical="center"/>
    </xf>
    <xf numFmtId="0" fontId="54" fillId="11" borderId="0" applyNumberFormat="0" applyBorder="0" applyAlignment="0" applyProtection="0"/>
    <xf numFmtId="0" fontId="61" fillId="6" borderId="0" applyNumberFormat="0" applyBorder="0" applyAlignment="0" applyProtection="0">
      <alignment vertical="center"/>
    </xf>
    <xf numFmtId="0" fontId="54" fillId="66"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54" fillId="13" borderId="0" applyNumberFormat="0" applyBorder="0" applyAlignment="0" applyProtection="0"/>
    <xf numFmtId="0" fontId="67" fillId="8" borderId="0" applyNumberFormat="0" applyBorder="0" applyAlignment="0" applyProtection="0">
      <alignment vertical="center"/>
    </xf>
    <xf numFmtId="0" fontId="54" fillId="13" borderId="0" applyNumberFormat="0" applyBorder="0" applyAlignment="0" applyProtection="0"/>
    <xf numFmtId="0" fontId="67" fillId="8" borderId="0" applyNumberFormat="0" applyBorder="0" applyAlignment="0" applyProtection="0">
      <alignment vertical="center"/>
    </xf>
    <xf numFmtId="0" fontId="54" fillId="58" borderId="0" applyNumberFormat="0" applyBorder="0" applyAlignment="0" applyProtection="0"/>
    <xf numFmtId="0" fontId="60" fillId="25" borderId="0" applyNumberFormat="0" applyBorder="0" applyAlignment="0" applyProtection="0"/>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0" fillId="25" borderId="0" applyNumberFormat="0" applyBorder="0" applyAlignment="0" applyProtection="0"/>
    <xf numFmtId="0" fontId="61" fillId="17" borderId="0" applyNumberFormat="0" applyBorder="0" applyAlignment="0" applyProtection="0">
      <alignment vertical="center"/>
    </xf>
    <xf numFmtId="0" fontId="67" fillId="11" borderId="0" applyNumberFormat="0" applyBorder="0" applyAlignment="0" applyProtection="0">
      <alignment vertical="center"/>
    </xf>
    <xf numFmtId="0" fontId="60" fillId="25" borderId="0" applyNumberFormat="0" applyBorder="0" applyAlignment="0" applyProtection="0"/>
    <xf numFmtId="0" fontId="61" fillId="6" borderId="0" applyNumberFormat="0" applyBorder="0" applyAlignment="0" applyProtection="0">
      <alignment vertical="center"/>
    </xf>
    <xf numFmtId="0" fontId="60" fillId="40" borderId="0" applyNumberFormat="0" applyBorder="0" applyAlignment="0" applyProtection="0"/>
    <xf numFmtId="0" fontId="63" fillId="8" borderId="0" applyNumberFormat="0" applyBorder="0" applyAlignment="0" applyProtection="0"/>
    <xf numFmtId="0" fontId="60" fillId="64" borderId="0" applyNumberFormat="0" applyBorder="0" applyAlignment="0" applyProtection="0"/>
    <xf numFmtId="0" fontId="72" fillId="6" borderId="0" applyNumberFormat="0" applyBorder="0" applyAlignment="0" applyProtection="0"/>
    <xf numFmtId="177" fontId="70" fillId="0" borderId="0">
      <protection locked="0"/>
    </xf>
    <xf numFmtId="177" fontId="70" fillId="0" borderId="0">
      <protection locked="0"/>
    </xf>
    <xf numFmtId="0" fontId="111" fillId="34" borderId="48" applyNumberFormat="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66" fillId="6" borderId="0" applyNumberFormat="0" applyBorder="0" applyAlignment="0" applyProtection="0">
      <alignment vertical="center"/>
    </xf>
    <xf numFmtId="0" fontId="54" fillId="23" borderId="0" applyNumberFormat="0" applyBorder="0" applyAlignment="0" applyProtection="0"/>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66" fillId="6" borderId="0" applyNumberFormat="0" applyBorder="0" applyAlignment="0" applyProtection="0">
      <alignment vertical="center"/>
    </xf>
    <xf numFmtId="0" fontId="54" fillId="23" borderId="0" applyNumberFormat="0" applyBorder="0" applyAlignment="0" applyProtection="0"/>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54" fillId="27" borderId="0" applyNumberFormat="0" applyBorder="0" applyAlignment="0" applyProtection="0"/>
    <xf numFmtId="0" fontId="66" fillId="17" borderId="0" applyNumberFormat="0" applyBorder="0" applyAlignment="0" applyProtection="0">
      <alignment vertical="center"/>
    </xf>
    <xf numFmtId="0" fontId="72" fillId="6" borderId="0" applyNumberFormat="0" applyBorder="0" applyAlignment="0" applyProtection="0"/>
    <xf numFmtId="0" fontId="54" fillId="34" borderId="0" applyNumberFormat="0" applyBorder="0" applyAlignment="0" applyProtection="0"/>
    <xf numFmtId="0" fontId="61" fillId="6" borderId="0" applyNumberFormat="0" applyBorder="0" applyAlignment="0" applyProtection="0">
      <alignment vertical="center"/>
    </xf>
    <xf numFmtId="0" fontId="66" fillId="17" borderId="0" applyNumberFormat="0" applyBorder="0" applyAlignment="0" applyProtection="0">
      <alignment vertical="center"/>
    </xf>
    <xf numFmtId="0" fontId="67" fillId="8" borderId="0" applyNumberFormat="0" applyBorder="0" applyAlignment="0" applyProtection="0">
      <alignment vertical="center"/>
    </xf>
    <xf numFmtId="0" fontId="19" fillId="0" borderId="0" applyNumberFormat="0" applyFill="0" applyBorder="0" applyAlignment="0" applyProtection="0"/>
    <xf numFmtId="0" fontId="72" fillId="6" borderId="0" applyNumberFormat="0" applyBorder="0" applyAlignment="0" applyProtection="0"/>
    <xf numFmtId="0" fontId="67" fillId="8" borderId="0" applyNumberFormat="0" applyBorder="0" applyAlignment="0" applyProtection="0">
      <alignment vertical="center"/>
    </xf>
    <xf numFmtId="177" fontId="70" fillId="0" borderId="0">
      <protection locked="0"/>
    </xf>
    <xf numFmtId="177" fontId="70" fillId="0" borderId="0">
      <protection locked="0"/>
    </xf>
    <xf numFmtId="0" fontId="67" fillId="8" borderId="0" applyNumberFormat="0" applyBorder="0" applyAlignment="0" applyProtection="0">
      <alignment vertical="center"/>
    </xf>
    <xf numFmtId="0" fontId="54" fillId="34" borderId="0" applyNumberFormat="0" applyBorder="0" applyAlignment="0" applyProtection="0"/>
    <xf numFmtId="0" fontId="63" fillId="11" borderId="0" applyNumberFormat="0" applyBorder="0" applyAlignment="0" applyProtection="0">
      <alignment vertical="center"/>
    </xf>
    <xf numFmtId="0" fontId="63" fillId="8" borderId="0" applyNumberFormat="0" applyBorder="0" applyAlignment="0" applyProtection="0"/>
    <xf numFmtId="0" fontId="72" fillId="6" borderId="0" applyNumberFormat="0" applyBorder="0" applyAlignment="0" applyProtection="0"/>
    <xf numFmtId="0" fontId="60" fillId="34" borderId="0" applyNumberFormat="0" applyBorder="0" applyAlignment="0" applyProtection="0"/>
    <xf numFmtId="0" fontId="60" fillId="34" borderId="0" applyNumberFormat="0" applyBorder="0" applyAlignment="0" applyProtection="0"/>
    <xf numFmtId="0" fontId="63" fillId="11" borderId="0" applyNumberFormat="0" applyBorder="0" applyAlignment="0" applyProtection="0">
      <alignment vertical="center"/>
    </xf>
    <xf numFmtId="177" fontId="70" fillId="0" borderId="0">
      <protection locked="0"/>
    </xf>
    <xf numFmtId="0" fontId="72" fillId="6" borderId="0" applyNumberFormat="0" applyBorder="0" applyAlignment="0" applyProtection="0"/>
    <xf numFmtId="0" fontId="61" fillId="6" borderId="0" applyNumberFormat="0" applyBorder="0" applyAlignment="0" applyProtection="0">
      <alignment vertical="center"/>
    </xf>
    <xf numFmtId="0" fontId="60" fillId="34" borderId="0" applyNumberFormat="0" applyBorder="0" applyAlignment="0" applyProtection="0"/>
    <xf numFmtId="0" fontId="61" fillId="6" borderId="0" applyNumberFormat="0" applyBorder="0" applyAlignment="0" applyProtection="0">
      <alignment vertical="center"/>
    </xf>
    <xf numFmtId="0" fontId="60" fillId="34" borderId="0" applyNumberFormat="0" applyBorder="0" applyAlignment="0" applyProtection="0"/>
    <xf numFmtId="0" fontId="63" fillId="8" borderId="0" applyNumberFormat="0" applyBorder="0" applyAlignment="0" applyProtection="0"/>
    <xf numFmtId="0" fontId="66" fillId="17" borderId="0" applyNumberFormat="0" applyBorder="0" applyAlignment="0" applyProtection="0">
      <alignment vertical="center"/>
    </xf>
    <xf numFmtId="0" fontId="60" fillId="30" borderId="0" applyNumberFormat="0" applyBorder="0" applyAlignment="0" applyProtection="0"/>
    <xf numFmtId="0" fontId="67" fillId="8" borderId="0" applyNumberFormat="0" applyBorder="0" applyAlignment="0" applyProtection="0">
      <alignment vertical="center"/>
    </xf>
    <xf numFmtId="177" fontId="65" fillId="0" borderId="0">
      <protection locked="0"/>
    </xf>
    <xf numFmtId="177" fontId="65" fillId="0" borderId="0">
      <protection locked="0"/>
    </xf>
    <xf numFmtId="177" fontId="76" fillId="0" borderId="0">
      <protection locked="0"/>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177" fontId="76" fillId="0" borderId="0">
      <protection locked="0"/>
    </xf>
    <xf numFmtId="177" fontId="65" fillId="0" borderId="0">
      <protection locked="0"/>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188" fontId="120" fillId="0" borderId="0" applyFill="0" applyBorder="0" applyAlignment="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1" fillId="6" borderId="0" applyNumberFormat="0" applyBorder="0" applyAlignment="0" applyProtection="0">
      <alignment vertical="center"/>
    </xf>
    <xf numFmtId="41" fontId="18" fillId="0" borderId="0" applyFont="0" applyFill="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41" fontId="18" fillId="0" borderId="0" applyFont="0" applyFill="0" applyBorder="0" applyAlignment="0" applyProtection="0"/>
    <xf numFmtId="0" fontId="77" fillId="0" borderId="0" applyNumberFormat="0" applyFill="0" applyBorder="0" applyAlignment="0" applyProtection="0">
      <alignment vertical="top"/>
      <protection locked="0"/>
    </xf>
    <xf numFmtId="0" fontId="61" fillId="6" borderId="0" applyNumberFormat="0" applyBorder="0" applyAlignment="0" applyProtection="0">
      <alignment vertical="center"/>
    </xf>
    <xf numFmtId="178" fontId="18" fillId="0" borderId="0" applyFont="0" applyFill="0" applyBorder="0" applyAlignment="0" applyProtection="0"/>
    <xf numFmtId="180" fontId="116" fillId="0" borderId="0"/>
    <xf numFmtId="0" fontId="61" fillId="6" borderId="0" applyNumberFormat="0" applyBorder="0" applyAlignment="0" applyProtection="0">
      <alignment vertical="center"/>
    </xf>
    <xf numFmtId="0" fontId="115" fillId="0" borderId="0" applyProtection="0"/>
    <xf numFmtId="190" fontId="116" fillId="0" borderId="0"/>
    <xf numFmtId="0" fontId="61" fillId="17" borderId="0" applyNumberFormat="0" applyBorder="0" applyAlignment="0" applyProtection="0">
      <alignment vertical="center"/>
    </xf>
    <xf numFmtId="0" fontId="80" fillId="0" borderId="0"/>
    <xf numFmtId="177" fontId="70" fillId="0" borderId="0">
      <protection locked="0"/>
    </xf>
    <xf numFmtId="2" fontId="115" fillId="0" borderId="0" applyProtection="0"/>
    <xf numFmtId="0" fontId="23" fillId="0" borderId="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118" fillId="0" borderId="50" applyNumberFormat="0" applyFill="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71" fillId="16" borderId="0" applyNumberFormat="0" applyBorder="0" applyAlignment="0" applyProtection="0"/>
    <xf numFmtId="0" fontId="67" fillId="8" borderId="0" applyNumberFormat="0" applyBorder="0" applyAlignment="0" applyProtection="0">
      <alignment vertical="center"/>
    </xf>
    <xf numFmtId="177" fontId="65" fillId="0" borderId="0">
      <protection locked="0"/>
    </xf>
    <xf numFmtId="0" fontId="110" fillId="0" borderId="51" applyNumberFormat="0" applyAlignment="0" applyProtection="0">
      <alignment horizontal="left" vertical="center"/>
    </xf>
    <xf numFmtId="0" fontId="67" fillId="8" borderId="0" applyNumberFormat="0" applyBorder="0" applyAlignment="0" applyProtection="0">
      <alignment vertical="center"/>
    </xf>
    <xf numFmtId="0" fontId="79" fillId="40" borderId="0" applyNumberFormat="0" applyBorder="0" applyAlignment="0" applyProtection="0">
      <alignment vertical="center"/>
    </xf>
    <xf numFmtId="0" fontId="72" fillId="6" borderId="0" applyNumberFormat="0" applyBorder="0" applyAlignment="0" applyProtection="0"/>
    <xf numFmtId="0" fontId="110" fillId="0" borderId="0" applyProtection="0"/>
    <xf numFmtId="0" fontId="63" fillId="11" borderId="0" applyNumberFormat="0" applyBorder="0" applyAlignment="0" applyProtection="0">
      <alignment vertical="center"/>
    </xf>
    <xf numFmtId="37" fontId="119" fillId="0" borderId="0"/>
    <xf numFmtId="0" fontId="72" fillId="14" borderId="0" applyNumberFormat="0" applyBorder="0" applyAlignment="0" applyProtection="0"/>
    <xf numFmtId="0" fontId="63" fillId="8" borderId="0" applyNumberFormat="0" applyBorder="0" applyAlignment="0" applyProtection="0"/>
    <xf numFmtId="0" fontId="61" fillId="17" borderId="0" applyNumberFormat="0" applyBorder="0" applyAlignment="0" applyProtection="0">
      <alignment vertical="center"/>
    </xf>
    <xf numFmtId="0" fontId="122" fillId="0" borderId="0"/>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76" fillId="0" borderId="0">
      <protection locked="0"/>
    </xf>
    <xf numFmtId="0" fontId="123" fillId="0" borderId="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187" fontId="70" fillId="0" borderId="0">
      <protection locked="0"/>
    </xf>
    <xf numFmtId="177" fontId="65" fillId="0" borderId="0">
      <protection locked="0"/>
    </xf>
    <xf numFmtId="10" fontId="18" fillId="0" borderId="0" applyFont="0" applyFill="0" applyBorder="0" applyAlignment="0" applyProtection="0"/>
    <xf numFmtId="10" fontId="18" fillId="0" borderId="0" applyFont="0" applyFill="0" applyBorder="0" applyAlignment="0" applyProtection="0"/>
    <xf numFmtId="0" fontId="67" fillId="8" borderId="0" applyNumberFormat="0" applyBorder="0" applyAlignment="0" applyProtection="0">
      <alignment vertical="center"/>
    </xf>
    <xf numFmtId="10" fontId="18" fillId="0" borderId="0" applyFont="0" applyFill="0" applyBorder="0" applyAlignment="0" applyProtection="0"/>
    <xf numFmtId="0" fontId="67" fillId="8" borderId="0" applyNumberFormat="0" applyBorder="0" applyAlignment="0" applyProtection="0">
      <alignment vertical="center"/>
    </xf>
    <xf numFmtId="10" fontId="18" fillId="0" borderId="0" applyFont="0" applyFill="0" applyBorder="0" applyAlignment="0" applyProtection="0"/>
    <xf numFmtId="0" fontId="61" fillId="6" borderId="0" applyNumberFormat="0" applyBorder="0" applyAlignment="0" applyProtection="0">
      <alignment vertical="center"/>
    </xf>
    <xf numFmtId="0" fontId="72" fillId="23" borderId="0" applyNumberFormat="0" applyBorder="0" applyAlignment="0" applyProtection="0"/>
    <xf numFmtId="0" fontId="67" fillId="8" borderId="0" applyNumberFormat="0" applyBorder="0" applyAlignment="0" applyProtection="0">
      <alignment vertical="center"/>
    </xf>
    <xf numFmtId="0" fontId="124" fillId="0" borderId="0" applyNumberFormat="0" applyFill="0" applyBorder="0" applyAlignment="0" applyProtection="0"/>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70" fillId="0" borderId="0">
      <protection locked="0"/>
    </xf>
    <xf numFmtId="177" fontId="70" fillId="0" borderId="0">
      <protection locked="0"/>
    </xf>
    <xf numFmtId="177" fontId="70" fillId="0" borderId="0">
      <protection locked="0"/>
    </xf>
    <xf numFmtId="177" fontId="65" fillId="0" borderId="0">
      <protection locked="0"/>
    </xf>
    <xf numFmtId="0" fontId="67" fillId="8" borderId="0" applyNumberFormat="0" applyBorder="0" applyAlignment="0" applyProtection="0">
      <alignment vertical="center"/>
    </xf>
    <xf numFmtId="0" fontId="66" fillId="6" borderId="0" applyNumberFormat="0" applyBorder="0" applyAlignment="0" applyProtection="0">
      <alignment vertical="center"/>
    </xf>
    <xf numFmtId="177" fontId="70" fillId="0" borderId="0">
      <protection locked="0"/>
    </xf>
    <xf numFmtId="177" fontId="70" fillId="0" borderId="0">
      <protection locked="0"/>
    </xf>
    <xf numFmtId="0" fontId="72" fillId="6" borderId="0" applyNumberFormat="0" applyBorder="0" applyAlignment="0" applyProtection="0"/>
    <xf numFmtId="177" fontId="70" fillId="0" borderId="0">
      <protection locked="0"/>
    </xf>
    <xf numFmtId="177" fontId="70" fillId="0" borderId="0">
      <protection locked="0"/>
    </xf>
    <xf numFmtId="177" fontId="70" fillId="0" borderId="0">
      <protection locked="0"/>
    </xf>
    <xf numFmtId="177" fontId="70" fillId="0" borderId="0">
      <protection locked="0"/>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177" fontId="70" fillId="0" borderId="0">
      <protection locked="0"/>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177" fontId="70" fillId="0" borderId="0">
      <protection locked="0"/>
    </xf>
    <xf numFmtId="177" fontId="70" fillId="0" borderId="0">
      <protection locked="0"/>
    </xf>
    <xf numFmtId="0" fontId="61" fillId="6"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177" fontId="65" fillId="0" borderId="0">
      <protection locked="0"/>
    </xf>
    <xf numFmtId="177" fontId="65" fillId="0" borderId="0">
      <protection locked="0"/>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72" fillId="14" borderId="0" applyNumberFormat="0" applyBorder="0" applyAlignment="0" applyProtection="0"/>
    <xf numFmtId="177" fontId="65" fillId="0" borderId="0">
      <protection locked="0"/>
    </xf>
    <xf numFmtId="177" fontId="65" fillId="0" borderId="0">
      <protection locked="0"/>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177" fontId="65" fillId="0" borderId="0">
      <protection locked="0"/>
    </xf>
    <xf numFmtId="177" fontId="65" fillId="0" borderId="0">
      <protection locked="0"/>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9" fontId="18" fillId="0" borderId="0" applyFont="0" applyFill="0" applyBorder="0" applyAlignment="0" applyProtection="0">
      <alignmen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0" fontId="89" fillId="0" borderId="38" applyNumberFormat="0" applyFill="0" applyAlignment="0" applyProtection="0">
      <alignment vertical="center"/>
    </xf>
    <xf numFmtId="0" fontId="118" fillId="0" borderId="50" applyNumberFormat="0" applyFill="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86" fillId="0" borderId="47" applyNumberFormat="0" applyFill="0" applyAlignment="0" applyProtection="0">
      <alignment vertical="center"/>
    </xf>
    <xf numFmtId="0" fontId="66" fillId="6" borderId="0" applyNumberFormat="0" applyBorder="0" applyAlignment="0" applyProtection="0">
      <alignment vertical="center"/>
    </xf>
    <xf numFmtId="0" fontId="61" fillId="6" borderId="0" applyNumberFormat="0" applyBorder="0" applyAlignment="0" applyProtection="0">
      <alignment vertical="center"/>
    </xf>
    <xf numFmtId="0" fontId="86" fillId="0" borderId="0" applyNumberFormat="0" applyFill="0" applyBorder="0" applyAlignment="0" applyProtection="0">
      <alignment vertical="center"/>
    </xf>
    <xf numFmtId="43" fontId="39" fillId="0" borderId="0" applyFont="0" applyFill="0" applyBorder="0" applyAlignment="0" applyProtection="0">
      <alignment vertical="center"/>
    </xf>
    <xf numFmtId="0" fontId="121" fillId="0" borderId="0" applyNumberFormat="0" applyFill="0" applyBorder="0" applyAlignment="0" applyProtection="0">
      <alignment vertical="center"/>
    </xf>
    <xf numFmtId="0" fontId="105" fillId="8" borderId="0" applyNumberFormat="0" applyBorder="0" applyAlignment="0" applyProtection="0">
      <alignment vertical="center"/>
    </xf>
    <xf numFmtId="0" fontId="121" fillId="0" borderId="0" applyNumberFormat="0" applyFill="0" applyBorder="0" applyAlignment="0" applyProtection="0">
      <alignment vertical="center"/>
    </xf>
    <xf numFmtId="0" fontId="63" fillId="8" borderId="0" applyNumberFormat="0" applyBorder="0" applyAlignment="0" applyProtection="0"/>
    <xf numFmtId="0" fontId="30" fillId="0" borderId="1">
      <alignment horizontal="distributed" vertical="center" wrapText="1"/>
    </xf>
    <xf numFmtId="0" fontId="61" fillId="6" borderId="0" applyNumberFormat="0" applyBorder="0" applyAlignment="0" applyProtection="0">
      <alignment vertical="center"/>
    </xf>
    <xf numFmtId="0" fontId="30" fillId="0" borderId="1">
      <alignment horizontal="distributed" vertical="center" wrapText="1"/>
    </xf>
    <xf numFmtId="0" fontId="61" fillId="6" borderId="0" applyNumberFormat="0" applyBorder="0" applyAlignment="0" applyProtection="0">
      <alignment vertical="center"/>
    </xf>
    <xf numFmtId="0" fontId="30" fillId="0" borderId="1">
      <alignment horizontal="distributed" vertical="center" wrapText="1"/>
    </xf>
    <xf numFmtId="0" fontId="67" fillId="8"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6" fillId="17" borderId="0" applyNumberFormat="0" applyBorder="0" applyAlignment="0" applyProtection="0">
      <alignment vertical="center"/>
    </xf>
    <xf numFmtId="0" fontId="66" fillId="17" borderId="0" applyNumberFormat="0" applyBorder="0" applyAlignment="0" applyProtection="0">
      <alignment vertical="center"/>
    </xf>
    <xf numFmtId="0" fontId="66" fillId="17" borderId="0" applyNumberFormat="0" applyBorder="0" applyAlignment="0" applyProtection="0">
      <alignment vertical="center"/>
    </xf>
    <xf numFmtId="0" fontId="72" fillId="23" borderId="0" applyNumberFormat="0" applyBorder="0" applyAlignment="0" applyProtection="0"/>
    <xf numFmtId="0" fontId="67" fillId="8" borderId="0" applyNumberFormat="0" applyBorder="0" applyAlignment="0" applyProtection="0">
      <alignment vertical="center"/>
    </xf>
    <xf numFmtId="0" fontId="72" fillId="6" borderId="0" applyNumberFormat="0" applyBorder="0" applyAlignment="0" applyProtection="0"/>
    <xf numFmtId="0" fontId="63" fillId="8" borderId="0" applyNumberFormat="0" applyBorder="0" applyAlignment="0" applyProtection="0">
      <alignment vertical="center"/>
    </xf>
    <xf numFmtId="0" fontId="72" fillId="23" borderId="0" applyNumberFormat="0" applyBorder="0" applyAlignment="0" applyProtection="0"/>
    <xf numFmtId="0" fontId="61" fillId="17" borderId="0" applyNumberFormat="0" applyBorder="0" applyAlignment="0" applyProtection="0">
      <alignment vertical="center"/>
    </xf>
    <xf numFmtId="0" fontId="72" fillId="23" borderId="0" applyNumberFormat="0" applyBorder="0" applyAlignment="0" applyProtection="0"/>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11" borderId="0" applyNumberFormat="0" applyBorder="0" applyAlignment="0" applyProtection="0">
      <alignment vertical="center"/>
    </xf>
    <xf numFmtId="0" fontId="67" fillId="11" borderId="0" applyNumberFormat="0" applyBorder="0" applyAlignment="0" applyProtection="0">
      <alignment vertical="center"/>
    </xf>
    <xf numFmtId="0" fontId="66"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11"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79" fillId="63"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18" fillId="0" borderId="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18" fillId="0" borderId="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18" fillId="0" borderId="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6" fillId="17" borderId="0" applyNumberFormat="0" applyBorder="0" applyAlignment="0" applyProtection="0">
      <alignment vertical="center"/>
    </xf>
    <xf numFmtId="0" fontId="66" fillId="17" borderId="0" applyNumberFormat="0" applyBorder="0" applyAlignment="0" applyProtection="0">
      <alignment vertical="center"/>
    </xf>
    <xf numFmtId="0" fontId="66" fillId="17" borderId="0" applyNumberFormat="0" applyBorder="0" applyAlignment="0" applyProtection="0">
      <alignment vertical="center"/>
    </xf>
    <xf numFmtId="0" fontId="72" fillId="6" borderId="0" applyNumberFormat="0" applyBorder="0" applyAlignment="0" applyProtection="0"/>
    <xf numFmtId="0" fontId="66" fillId="17"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66" fillId="17" borderId="0" applyNumberFormat="0" applyBorder="0" applyAlignment="0" applyProtection="0">
      <alignment vertical="center"/>
    </xf>
    <xf numFmtId="0" fontId="61" fillId="6" borderId="0" applyNumberFormat="0" applyBorder="0" applyAlignment="0" applyProtection="0">
      <alignment vertical="center"/>
    </xf>
    <xf numFmtId="0" fontId="66" fillId="17"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72" fillId="14" borderId="0" applyNumberFormat="0" applyBorder="0" applyAlignment="0" applyProtection="0"/>
    <xf numFmtId="0" fontId="72" fillId="14" borderId="0" applyNumberFormat="0" applyBorder="0" applyAlignment="0" applyProtection="0"/>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114" fillId="0" borderId="0" applyNumberFormat="0" applyFill="0" applyBorder="0" applyAlignment="0" applyProtection="0">
      <alignment vertical="top"/>
      <protection locked="0"/>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7" fillId="11" borderId="0" applyNumberFormat="0" applyBorder="0" applyAlignment="0" applyProtection="0">
      <alignment vertical="center"/>
    </xf>
    <xf numFmtId="0" fontId="72" fillId="14" borderId="0" applyNumberFormat="0" applyBorder="0" applyAlignment="0" applyProtection="0"/>
    <xf numFmtId="0" fontId="67" fillId="8" borderId="0" applyNumberFormat="0" applyBorder="0" applyAlignment="0" applyProtection="0">
      <alignment vertical="center"/>
    </xf>
    <xf numFmtId="0" fontId="72" fillId="6" borderId="0" applyNumberFormat="0" applyBorder="0" applyAlignment="0" applyProtection="0"/>
    <xf numFmtId="0" fontId="72" fillId="14"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114" fillId="0" borderId="0" applyNumberFormat="0" applyFill="0" applyBorder="0" applyAlignment="0" applyProtection="0">
      <alignment vertical="top"/>
      <protection locked="0"/>
    </xf>
    <xf numFmtId="191" fontId="30" fillId="0" borderId="1">
      <alignment vertical="center"/>
      <protection locked="0"/>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191" fontId="30" fillId="0" borderId="1">
      <alignment vertical="center"/>
      <protection locked="0"/>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0" fillId="0" borderId="0">
      <alignment vertical="center"/>
    </xf>
    <xf numFmtId="0" fontId="0" fillId="0" borderId="0">
      <alignment vertical="center"/>
    </xf>
    <xf numFmtId="0" fontId="67" fillId="8" borderId="0" applyNumberFormat="0" applyBorder="0" applyAlignment="0" applyProtection="0">
      <alignment vertical="center"/>
    </xf>
    <xf numFmtId="0" fontId="0" fillId="0" borderId="0">
      <alignment vertical="center"/>
    </xf>
    <xf numFmtId="0" fontId="61" fillId="6" borderId="0" applyNumberFormat="0" applyBorder="0" applyAlignment="0" applyProtection="0">
      <alignment vertical="center"/>
    </xf>
    <xf numFmtId="0" fontId="72" fillId="14" borderId="0" applyNumberFormat="0" applyBorder="0" applyAlignment="0" applyProtection="0"/>
    <xf numFmtId="0" fontId="72" fillId="6" borderId="0" applyNumberFormat="0" applyBorder="0" applyAlignment="0" applyProtection="0"/>
    <xf numFmtId="0" fontId="72" fillId="14"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102"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102" fillId="6" borderId="0" applyNumberFormat="0" applyBorder="0" applyAlignment="0" applyProtection="0">
      <alignment vertical="center"/>
    </xf>
    <xf numFmtId="0" fontId="72" fillId="6" borderId="0" applyNumberFormat="0" applyBorder="0" applyAlignment="0" applyProtection="0"/>
    <xf numFmtId="0" fontId="67" fillId="8"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61" fillId="6"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23" fillId="0" borderId="0"/>
    <xf numFmtId="0" fontId="0" fillId="0" borderId="0">
      <alignment vertical="center"/>
    </xf>
    <xf numFmtId="0" fontId="67" fillId="8" borderId="0" applyNumberFormat="0" applyBorder="0" applyAlignment="0" applyProtection="0">
      <alignment vertical="center"/>
    </xf>
    <xf numFmtId="0" fontId="72" fillId="6" borderId="0" applyNumberFormat="0" applyBorder="0" applyAlignment="0" applyProtection="0"/>
    <xf numFmtId="0" fontId="63" fillId="8"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61" fillId="6"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14" borderId="0" applyNumberFormat="0" applyBorder="0" applyAlignment="0" applyProtection="0"/>
    <xf numFmtId="0" fontId="72" fillId="14"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61" fillId="6" borderId="0" applyNumberFormat="0" applyBorder="0" applyAlignment="0" applyProtection="0">
      <alignment vertical="center"/>
    </xf>
    <xf numFmtId="0" fontId="78" fillId="6" borderId="0" applyNumberFormat="0" applyBorder="0" applyAlignment="0" applyProtection="0">
      <alignment vertical="center"/>
    </xf>
    <xf numFmtId="0" fontId="72" fillId="6" borderId="0" applyNumberFormat="0" applyBorder="0" applyAlignment="0" applyProtection="0"/>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56" fillId="0" borderId="0" applyNumberFormat="0" applyFill="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72" fillId="14"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3" fillId="21" borderId="0" applyNumberFormat="0" applyBorder="0" applyAlignment="0" applyProtection="0"/>
    <xf numFmtId="0" fontId="61" fillId="17" borderId="0" applyNumberFormat="0" applyBorder="0" applyAlignment="0" applyProtection="0">
      <alignment vertical="center"/>
    </xf>
    <xf numFmtId="0" fontId="63" fillId="21" borderId="0" applyNumberFormat="0" applyBorder="0" applyAlignment="0" applyProtection="0"/>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6" fillId="17"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3" fillId="11"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3" fillId="8" borderId="0" applyNumberFormat="0" applyBorder="0" applyAlignment="0" applyProtection="0"/>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72" fillId="14" borderId="0" applyNumberFormat="0" applyBorder="0" applyAlignment="0" applyProtection="0"/>
    <xf numFmtId="0" fontId="72" fillId="14" borderId="0" applyNumberFormat="0" applyBorder="0" applyAlignment="0" applyProtection="0"/>
    <xf numFmtId="0" fontId="61" fillId="17" borderId="0" applyNumberFormat="0" applyBorder="0" applyAlignment="0" applyProtection="0">
      <alignment vertical="center"/>
    </xf>
    <xf numFmtId="0" fontId="72" fillId="14" borderId="0" applyNumberFormat="0" applyBorder="0" applyAlignment="0" applyProtection="0"/>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78" fillId="6"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6" fillId="17" borderId="0" applyNumberFormat="0" applyBorder="0" applyAlignment="0" applyProtection="0">
      <alignment vertical="center"/>
    </xf>
    <xf numFmtId="0" fontId="66" fillId="17" borderId="0" applyNumberFormat="0" applyBorder="0" applyAlignment="0" applyProtection="0">
      <alignment vertical="center"/>
    </xf>
    <xf numFmtId="0" fontId="66" fillId="17" borderId="0" applyNumberFormat="0" applyBorder="0" applyAlignment="0" applyProtection="0">
      <alignment vertical="center"/>
    </xf>
    <xf numFmtId="0" fontId="66" fillId="17" borderId="0" applyNumberFormat="0" applyBorder="0" applyAlignment="0" applyProtection="0">
      <alignment vertical="center"/>
    </xf>
    <xf numFmtId="0" fontId="66"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6" fillId="17"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72" fillId="14" borderId="0" applyNumberFormat="0" applyBorder="0" applyAlignment="0" applyProtection="0"/>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72" fillId="14" borderId="0" applyNumberFormat="0" applyBorder="0" applyAlignment="0" applyProtection="0"/>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18" fillId="0" borderId="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72" fillId="14" borderId="0" applyNumberFormat="0" applyBorder="0" applyAlignment="0" applyProtection="0"/>
    <xf numFmtId="0" fontId="63" fillId="8" borderId="0" applyNumberFormat="0" applyBorder="0" applyAlignment="0" applyProtection="0"/>
    <xf numFmtId="0" fontId="106" fillId="6" borderId="0" applyNumberFormat="0" applyBorder="0" applyAlignment="0" applyProtection="0">
      <alignment vertical="center"/>
    </xf>
    <xf numFmtId="0" fontId="106" fillId="6" borderId="0" applyNumberFormat="0" applyBorder="0" applyAlignment="0" applyProtection="0">
      <alignment vertical="center"/>
    </xf>
    <xf numFmtId="0" fontId="61" fillId="6" borderId="0" applyNumberFormat="0" applyBorder="0" applyAlignment="0" applyProtection="0">
      <alignment vertical="center"/>
    </xf>
    <xf numFmtId="0" fontId="66" fillId="6" borderId="0" applyNumberFormat="0" applyBorder="0" applyAlignment="0" applyProtection="0">
      <alignment vertical="center"/>
    </xf>
    <xf numFmtId="0" fontId="72" fillId="6"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72" fillId="6"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6" fillId="6" borderId="0" applyNumberFormat="0" applyBorder="0" applyAlignment="0" applyProtection="0">
      <alignment vertical="center"/>
    </xf>
    <xf numFmtId="0" fontId="67" fillId="8"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6" fillId="6" borderId="0" applyNumberFormat="0" applyBorder="0" applyAlignment="0" applyProtection="0">
      <alignment vertical="center"/>
    </xf>
    <xf numFmtId="182" fontId="18" fillId="0" borderId="0" applyFont="0" applyFill="0" applyBorder="0" applyAlignment="0" applyProtection="0"/>
    <xf numFmtId="0" fontId="66" fillId="6" borderId="0" applyNumberFormat="0" applyBorder="0" applyAlignment="0" applyProtection="0">
      <alignment vertical="center"/>
    </xf>
    <xf numFmtId="0" fontId="66"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107" fillId="0" borderId="45" applyNumberFormat="0" applyFill="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6" fillId="6" borderId="0" applyNumberFormat="0" applyBorder="0" applyAlignment="0" applyProtection="0">
      <alignment vertical="center"/>
    </xf>
    <xf numFmtId="0" fontId="61" fillId="6" borderId="0" applyNumberFormat="0" applyBorder="0" applyAlignment="0" applyProtection="0">
      <alignment vertical="center"/>
    </xf>
    <xf numFmtId="0" fontId="66" fillId="6" borderId="0" applyNumberFormat="0" applyBorder="0" applyAlignment="0" applyProtection="0">
      <alignment vertical="center"/>
    </xf>
    <xf numFmtId="0" fontId="61" fillId="6" borderId="0" applyNumberFormat="0" applyBorder="0" applyAlignment="0" applyProtection="0">
      <alignment vertical="center"/>
    </xf>
    <xf numFmtId="0" fontId="66" fillId="6" borderId="0" applyNumberFormat="0" applyBorder="0" applyAlignment="0" applyProtection="0">
      <alignment vertical="center"/>
    </xf>
    <xf numFmtId="0" fontId="61" fillId="6" borderId="0" applyNumberFormat="0" applyBorder="0" applyAlignment="0" applyProtection="0">
      <alignment vertical="center"/>
    </xf>
    <xf numFmtId="0" fontId="66" fillId="17"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80" fillId="23" borderId="35" applyNumberFormat="0" applyFont="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18" fillId="0" borderId="0"/>
    <xf numFmtId="0" fontId="61" fillId="17" borderId="0" applyNumberFormat="0" applyBorder="0" applyAlignment="0" applyProtection="0">
      <alignment vertical="center"/>
    </xf>
    <xf numFmtId="0" fontId="18" fillId="0" borderId="0"/>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106" fillId="17" borderId="0" applyNumberFormat="0" applyBorder="0" applyAlignment="0" applyProtection="0">
      <alignment vertical="center"/>
    </xf>
    <xf numFmtId="0" fontId="106" fillId="17" borderId="0" applyNumberFormat="0" applyBorder="0" applyAlignment="0" applyProtection="0">
      <alignment vertical="center"/>
    </xf>
    <xf numFmtId="0" fontId="67" fillId="8" borderId="0" applyNumberFormat="0" applyBorder="0" applyAlignment="0" applyProtection="0">
      <alignment vertical="center"/>
    </xf>
    <xf numFmtId="0" fontId="78" fillId="6" borderId="0" applyNumberFormat="0" applyBorder="0" applyAlignment="0" applyProtection="0">
      <alignment vertical="center"/>
    </xf>
    <xf numFmtId="43" fontId="18" fillId="0" borderId="0" applyFont="0" applyFill="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80" fillId="0" borderId="0"/>
    <xf numFmtId="0" fontId="61" fillId="6" borderId="0" applyNumberFormat="0" applyBorder="0" applyAlignment="0" applyProtection="0">
      <alignment vertical="center"/>
    </xf>
    <xf numFmtId="0" fontId="18" fillId="0" borderId="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05"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07" fillId="0" borderId="45" applyNumberFormat="0" applyFill="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9" fillId="40"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69" fillId="0" borderId="0">
      <protection locked="0"/>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17" fillId="11"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14" borderId="0" applyNumberFormat="0" applyBorder="0" applyAlignment="0" applyProtection="0"/>
    <xf numFmtId="0" fontId="61" fillId="17" borderId="0" applyNumberFormat="0" applyBorder="0" applyAlignment="0" applyProtection="0">
      <alignment vertical="center"/>
    </xf>
    <xf numFmtId="0" fontId="67" fillId="8" borderId="0" applyNumberFormat="0" applyBorder="0" applyAlignment="0" applyProtection="0">
      <alignment vertical="center"/>
    </xf>
    <xf numFmtId="0" fontId="61" fillId="17"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14" borderId="0" applyNumberFormat="0" applyBorder="0" applyAlignment="0" applyProtection="0"/>
    <xf numFmtId="0" fontId="18" fillId="0" borderId="0" applyNumberFormat="0" applyFill="0" applyBorder="0" applyAlignment="0" applyProtection="0"/>
    <xf numFmtId="0" fontId="72" fillId="14" borderId="0" applyNumberFormat="0" applyBorder="0" applyAlignment="0" applyProtection="0"/>
    <xf numFmtId="0" fontId="78" fillId="6" borderId="0" applyNumberFormat="0" applyBorder="0" applyAlignment="0" applyProtection="0">
      <alignment vertical="center"/>
    </xf>
    <xf numFmtId="0" fontId="63" fillId="8"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3" fillId="21" borderId="0" applyNumberFormat="0" applyBorder="0" applyAlignment="0" applyProtection="0"/>
    <xf numFmtId="0" fontId="61" fillId="6" borderId="0" applyNumberFormat="0" applyBorder="0" applyAlignment="0" applyProtection="0">
      <alignment vertical="center"/>
    </xf>
    <xf numFmtId="0" fontId="63"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1" fillId="17" borderId="0" applyNumberFormat="0" applyBorder="0" applyAlignment="0" applyProtection="0">
      <alignment vertical="center"/>
    </xf>
    <xf numFmtId="0" fontId="72" fillId="6"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72" fillId="6" borderId="0" applyNumberFormat="0" applyBorder="0" applyAlignment="0" applyProtection="0"/>
    <xf numFmtId="0" fontId="72" fillId="14" borderId="0" applyNumberFormat="0" applyBorder="0" applyAlignment="0" applyProtection="0"/>
    <xf numFmtId="0" fontId="18" fillId="0" borderId="0">
      <alignment vertical="center"/>
    </xf>
    <xf numFmtId="0" fontId="18" fillId="0" borderId="0">
      <alignment vertical="center"/>
    </xf>
    <xf numFmtId="0" fontId="72" fillId="14" borderId="0" applyNumberFormat="0" applyBorder="0" applyAlignment="0" applyProtection="0"/>
    <xf numFmtId="0" fontId="78"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41" fontId="18" fillId="0" borderId="0" applyFont="0" applyFill="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17"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37" fillId="0" borderId="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05"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alignment vertical="center"/>
    </xf>
    <xf numFmtId="0" fontId="39" fillId="0" borderId="0">
      <alignment vertical="center"/>
    </xf>
    <xf numFmtId="0" fontId="61" fillId="6" borderId="0" applyNumberFormat="0" applyBorder="0" applyAlignment="0" applyProtection="0">
      <alignment vertical="center"/>
    </xf>
    <xf numFmtId="0" fontId="18" fillId="0" borderId="0">
      <alignment vertical="center"/>
    </xf>
    <xf numFmtId="0" fontId="39" fillId="0" borderId="0">
      <alignment vertical="center"/>
    </xf>
    <xf numFmtId="0" fontId="63" fillId="21" borderId="0" applyNumberFormat="0" applyBorder="0" applyAlignment="0" applyProtection="0"/>
    <xf numFmtId="0" fontId="61" fillId="6" borderId="0" applyNumberFormat="0" applyBorder="0" applyAlignment="0" applyProtection="0">
      <alignment vertical="center"/>
    </xf>
    <xf numFmtId="0" fontId="63"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7" fillId="8" borderId="0" applyNumberFormat="0" applyBorder="0" applyAlignment="0" applyProtection="0">
      <alignment vertical="center"/>
    </xf>
    <xf numFmtId="0" fontId="72" fillId="6"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9" fillId="22"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21"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1" fillId="6" borderId="0" applyNumberFormat="0" applyBorder="0" applyAlignment="0" applyProtection="0">
      <alignment vertical="center"/>
    </xf>
    <xf numFmtId="0" fontId="67" fillId="11"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5" fillId="0" borderId="34" applyNumberFormat="0" applyFill="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8"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alignment vertical="center"/>
    </xf>
    <xf numFmtId="0" fontId="18" fillId="0" borderId="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177" fontId="70" fillId="0" borderId="0">
      <protection locked="0"/>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77" fillId="0" borderId="0" applyNumberFormat="0" applyFill="0" applyBorder="0" applyAlignment="0" applyProtection="0">
      <alignment vertical="top"/>
      <protection locked="0"/>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8" borderId="0" applyNumberFormat="0" applyBorder="0" applyAlignment="0" applyProtection="0"/>
    <xf numFmtId="0" fontId="18" fillId="0" borderId="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alignment vertical="center"/>
    </xf>
    <xf numFmtId="0" fontId="39" fillId="0" borderId="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37" fillId="0" borderId="0"/>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1" fillId="6"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72" fillId="6" borderId="0" applyNumberFormat="0" applyBorder="0" applyAlignment="0" applyProtection="0"/>
    <xf numFmtId="0" fontId="67" fillId="8" borderId="0" applyNumberFormat="0" applyBorder="0" applyAlignment="0" applyProtection="0">
      <alignment vertical="center"/>
    </xf>
    <xf numFmtId="0" fontId="72" fillId="6"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61" fillId="6" borderId="0" applyNumberFormat="0" applyBorder="0" applyAlignment="0" applyProtection="0">
      <alignment vertical="center"/>
    </xf>
    <xf numFmtId="0" fontId="18" fillId="0" borderId="0"/>
    <xf numFmtId="0" fontId="67" fillId="8" borderId="0" applyNumberFormat="0" applyBorder="0" applyAlignment="0" applyProtection="0">
      <alignment vertical="center"/>
    </xf>
    <xf numFmtId="0" fontId="61" fillId="6" borderId="0" applyNumberFormat="0" applyBorder="0" applyAlignment="0" applyProtection="0">
      <alignment vertical="center"/>
    </xf>
    <xf numFmtId="0" fontId="114" fillId="0" borderId="0" applyNumberFormat="0" applyFill="0" applyBorder="0" applyAlignment="0" applyProtection="0">
      <alignment vertical="top"/>
      <protection locked="0"/>
    </xf>
    <xf numFmtId="0" fontId="61" fillId="6" borderId="0" applyNumberFormat="0" applyBorder="0" applyAlignment="0" applyProtection="0">
      <alignment vertical="center"/>
    </xf>
    <xf numFmtId="0" fontId="37" fillId="0" borderId="0"/>
    <xf numFmtId="0" fontId="37" fillId="0" borderId="0"/>
    <xf numFmtId="0" fontId="63" fillId="11" borderId="0" applyNumberFormat="0" applyBorder="0" applyAlignment="0" applyProtection="0">
      <alignment vertical="center"/>
    </xf>
    <xf numFmtId="0" fontId="18" fillId="0" borderId="0"/>
    <xf numFmtId="0" fontId="18" fillId="0" borderId="0">
      <alignment vertical="center"/>
    </xf>
    <xf numFmtId="0" fontId="18" fillId="0" borderId="0"/>
    <xf numFmtId="0" fontId="80" fillId="0" borderId="0"/>
    <xf numFmtId="0" fontId="37" fillId="0" borderId="0">
      <alignment vertical="center"/>
    </xf>
    <xf numFmtId="0" fontId="37" fillId="0" borderId="0">
      <alignment vertical="center"/>
    </xf>
    <xf numFmtId="0" fontId="18" fillId="0" borderId="0">
      <alignment vertical="center"/>
    </xf>
    <xf numFmtId="0" fontId="18" fillId="0" borderId="0">
      <alignment vertical="center"/>
    </xf>
    <xf numFmtId="0" fontId="120"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80" fillId="0" borderId="0"/>
    <xf numFmtId="0" fontId="18" fillId="0" borderId="0">
      <alignment vertical="center"/>
    </xf>
    <xf numFmtId="0" fontId="18" fillId="0" borderId="0">
      <alignment vertical="center"/>
    </xf>
    <xf numFmtId="0" fontId="18" fillId="0" borderId="0">
      <alignment vertical="center"/>
    </xf>
    <xf numFmtId="0" fontId="39" fillId="0" borderId="0">
      <alignment vertical="center"/>
    </xf>
    <xf numFmtId="0" fontId="18" fillId="0" borderId="0"/>
    <xf numFmtId="0" fontId="67" fillId="11" borderId="0" applyNumberFormat="0" applyBorder="0" applyAlignment="0" applyProtection="0">
      <alignment vertical="center"/>
    </xf>
    <xf numFmtId="0" fontId="37" fillId="0" borderId="0"/>
    <xf numFmtId="0" fontId="37"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67" fillId="8"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80" fillId="0" borderId="0">
      <protection locked="0"/>
    </xf>
    <xf numFmtId="0" fontId="111" fillId="34" borderId="48" applyNumberFormat="0" applyAlignment="0" applyProtection="0">
      <alignment vertical="center"/>
    </xf>
    <xf numFmtId="0" fontId="18" fillId="0" borderId="0">
      <alignment vertical="center"/>
    </xf>
    <xf numFmtId="0" fontId="18" fillId="0" borderId="0"/>
    <xf numFmtId="0" fontId="67" fillId="8" borderId="0" applyNumberFormat="0" applyBorder="0" applyAlignment="0" applyProtection="0">
      <alignment vertical="center"/>
    </xf>
    <xf numFmtId="0" fontId="18" fillId="0" borderId="0">
      <alignment vertical="center"/>
    </xf>
    <xf numFmtId="0" fontId="18" fillId="0" borderId="0"/>
    <xf numFmtId="0" fontId="67" fillId="8" borderId="0" applyNumberFormat="0" applyBorder="0" applyAlignment="0" applyProtection="0">
      <alignment vertical="center"/>
    </xf>
    <xf numFmtId="0" fontId="18" fillId="0" borderId="0">
      <alignment vertical="center"/>
    </xf>
    <xf numFmtId="0" fontId="18" fillId="0" borderId="0"/>
    <xf numFmtId="0" fontId="0" fillId="0" borderId="0">
      <alignment vertical="center"/>
    </xf>
    <xf numFmtId="0" fontId="63" fillId="8" borderId="0" applyNumberFormat="0" applyBorder="0" applyAlignment="0" applyProtection="0"/>
    <xf numFmtId="0" fontId="18" fillId="0" borderId="0">
      <alignment vertical="center"/>
    </xf>
    <xf numFmtId="0" fontId="18" fillId="0" borderId="0"/>
    <xf numFmtId="0" fontId="18" fillId="0" borderId="0"/>
    <xf numFmtId="0" fontId="18" fillId="0" borderId="0">
      <alignment vertical="center"/>
    </xf>
    <xf numFmtId="0" fontId="67" fillId="8" borderId="0" applyNumberFormat="0" applyBorder="0" applyAlignment="0" applyProtection="0">
      <alignment vertical="center"/>
    </xf>
    <xf numFmtId="0" fontId="18" fillId="0" borderId="0">
      <alignment vertical="center"/>
    </xf>
    <xf numFmtId="0" fontId="30" fillId="0" borderId="0">
      <alignment vertical="center"/>
    </xf>
    <xf numFmtId="0" fontId="18" fillId="0" borderId="0"/>
    <xf numFmtId="0" fontId="0" fillId="0" borderId="0">
      <alignment vertical="center"/>
    </xf>
    <xf numFmtId="0" fontId="23" fillId="0" borderId="0">
      <alignment vertical="center"/>
    </xf>
    <xf numFmtId="0" fontId="67" fillId="8" borderId="0" applyNumberFormat="0" applyBorder="0" applyAlignment="0" applyProtection="0">
      <alignment vertical="center"/>
    </xf>
    <xf numFmtId="0" fontId="23" fillId="0" borderId="0">
      <alignment vertical="center"/>
    </xf>
    <xf numFmtId="0" fontId="18" fillId="0" borderId="0"/>
    <xf numFmtId="0" fontId="18" fillId="0" borderId="0">
      <alignment vertical="center"/>
    </xf>
    <xf numFmtId="0" fontId="18" fillId="0" borderId="0"/>
    <xf numFmtId="0" fontId="67" fillId="8" borderId="0" applyNumberFormat="0" applyBorder="0" applyAlignment="0" applyProtection="0">
      <alignment vertical="center"/>
    </xf>
    <xf numFmtId="0" fontId="39" fillId="0" borderId="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39" fillId="0" borderId="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17" fillId="11" borderId="0" applyNumberFormat="0" applyBorder="0" applyAlignment="0" applyProtection="0">
      <alignment vertical="center"/>
    </xf>
    <xf numFmtId="0" fontId="67" fillId="8" borderId="0" applyNumberFormat="0" applyBorder="0" applyAlignment="0" applyProtection="0">
      <alignment vertical="center"/>
    </xf>
    <xf numFmtId="0" fontId="18" fillId="0" borderId="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18" fillId="0" borderId="0"/>
    <xf numFmtId="0" fontId="67" fillId="8" borderId="0" applyNumberFormat="0" applyBorder="0" applyAlignment="0" applyProtection="0">
      <alignment vertical="center"/>
    </xf>
    <xf numFmtId="0" fontId="18" fillId="0" borderId="0"/>
    <xf numFmtId="0" fontId="67" fillId="8" borderId="0" applyNumberFormat="0" applyBorder="0" applyAlignment="0" applyProtection="0">
      <alignment vertical="center"/>
    </xf>
    <xf numFmtId="0" fontId="18" fillId="0" borderId="0"/>
    <xf numFmtId="0" fontId="67" fillId="8" borderId="0" applyNumberFormat="0" applyBorder="0" applyAlignment="0" applyProtection="0">
      <alignment vertical="center"/>
    </xf>
    <xf numFmtId="0" fontId="117" fillId="11" borderId="0" applyNumberFormat="0" applyBorder="0" applyAlignment="0" applyProtection="0">
      <alignment vertical="center"/>
    </xf>
    <xf numFmtId="0" fontId="63" fillId="8" borderId="0" applyNumberFormat="0" applyBorder="0" applyAlignment="0" applyProtection="0"/>
    <xf numFmtId="0" fontId="67" fillId="11"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21" borderId="0" applyNumberFormat="0" applyBorder="0" applyAlignment="0" applyProtection="0"/>
    <xf numFmtId="0" fontId="63"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3" fillId="21" borderId="0" applyNumberFormat="0" applyBorder="0" applyAlignment="0" applyProtection="0"/>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177" fontId="65" fillId="0" borderId="0">
      <protection locked="0"/>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3" fillId="21" borderId="0" applyNumberFormat="0" applyBorder="0" applyAlignment="0" applyProtection="0"/>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21" borderId="0" applyNumberFormat="0" applyBorder="0" applyAlignment="0" applyProtection="0"/>
    <xf numFmtId="0" fontId="67" fillId="8" borderId="0" applyNumberFormat="0" applyBorder="0" applyAlignment="0" applyProtection="0">
      <alignment vertical="center"/>
    </xf>
    <xf numFmtId="0" fontId="63" fillId="21" borderId="0" applyNumberFormat="0" applyBorder="0" applyAlignment="0" applyProtection="0"/>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11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11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103" fillId="67" borderId="0" applyNumberFormat="0" applyBorder="0" applyAlignment="0" applyProtection="0"/>
    <xf numFmtId="0" fontId="67" fillId="8" borderId="0" applyNumberFormat="0" applyBorder="0" applyAlignment="0" applyProtection="0">
      <alignment vertical="center"/>
    </xf>
    <xf numFmtId="0" fontId="103" fillId="67"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193" fontId="18" fillId="0" borderId="0" applyFont="0" applyFill="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18" fillId="0" borderId="0" applyFont="0" applyFill="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194" fontId="18" fillId="0" borderId="0" applyFont="0" applyFill="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7" fillId="8" borderId="0" applyNumberFormat="0" applyBorder="0" applyAlignment="0" applyProtection="0">
      <alignment vertical="center"/>
    </xf>
    <xf numFmtId="0" fontId="96" fillId="8" borderId="0" applyNumberFormat="0" applyBorder="0" applyAlignment="0" applyProtection="0">
      <alignment vertical="center"/>
    </xf>
    <xf numFmtId="0" fontId="96"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21" borderId="0" applyNumberFormat="0" applyBorder="0" applyAlignment="0" applyProtection="0"/>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21" borderId="0" applyNumberFormat="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3" fillId="21"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7" fillId="11"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43" fontId="39" fillId="0" borderId="0" applyFont="0" applyFill="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96" fillId="8" borderId="0" applyNumberFormat="0" applyBorder="0" applyAlignment="0" applyProtection="0">
      <alignment vertical="center"/>
    </xf>
    <xf numFmtId="0" fontId="63" fillId="21" borderId="0" applyNumberFormat="0" applyBorder="0" applyAlignment="0" applyProtection="0"/>
    <xf numFmtId="0" fontId="63" fillId="21"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125" fillId="0" borderId="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126" fillId="57" borderId="0" applyNumberFormat="0" applyBorder="0" applyAlignment="0" applyProtection="0">
      <alignment vertical="center"/>
    </xf>
    <xf numFmtId="0" fontId="67" fillId="11" borderId="0" applyNumberFormat="0" applyBorder="0" applyAlignment="0" applyProtection="0">
      <alignment vertical="center"/>
    </xf>
    <xf numFmtId="0" fontId="126" fillId="57"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3" fillId="8" borderId="0" applyNumberFormat="0" applyBorder="0" applyAlignment="0" applyProtection="0"/>
    <xf numFmtId="0" fontId="67" fillId="11" borderId="0" applyNumberFormat="0" applyBorder="0" applyAlignment="0" applyProtection="0">
      <alignment vertical="center"/>
    </xf>
    <xf numFmtId="0" fontId="63" fillId="8" borderId="0" applyNumberFormat="0" applyBorder="0" applyAlignment="0" applyProtection="0"/>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3"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11"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3" fillId="21" borderId="0" applyNumberFormat="0" applyBorder="0" applyAlignment="0" applyProtection="0"/>
    <xf numFmtId="0" fontId="63" fillId="21" borderId="0" applyNumberFormat="0" applyBorder="0" applyAlignment="0" applyProtection="0"/>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117" fillId="8" borderId="0" applyNumberFormat="0" applyBorder="0" applyAlignment="0" applyProtection="0">
      <alignment vertical="center"/>
    </xf>
    <xf numFmtId="0" fontId="11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79" fillId="63"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alignment vertical="center"/>
    </xf>
    <xf numFmtId="0" fontId="63" fillId="8" borderId="0" applyNumberFormat="0" applyBorder="0" applyAlignment="0" applyProtection="0">
      <alignment vertical="center"/>
    </xf>
    <xf numFmtId="0" fontId="63"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105" fillId="8" borderId="0" applyNumberFormat="0" applyBorder="0" applyAlignment="0" applyProtection="0">
      <alignment vertical="center"/>
    </xf>
    <xf numFmtId="0" fontId="11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41" fontId="18" fillId="0" borderId="0" applyFont="0" applyFill="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80" fillId="0" borderId="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21" borderId="0" applyNumberFormat="0" applyBorder="0" applyAlignment="0" applyProtection="0"/>
    <xf numFmtId="0" fontId="63" fillId="21" borderId="0" applyNumberFormat="0" applyBorder="0" applyAlignment="0" applyProtection="0"/>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3" fillId="8"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21" borderId="0" applyNumberFormat="0" applyBorder="0" applyAlignment="0" applyProtection="0"/>
    <xf numFmtId="0" fontId="63" fillId="21" borderId="0" applyNumberFormat="0" applyBorder="0" applyAlignment="0" applyProtection="0"/>
    <xf numFmtId="0" fontId="105"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21"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181" fontId="18" fillId="0" borderId="0" applyFont="0" applyFill="0" applyBorder="0" applyAlignment="0" applyProtection="0"/>
    <xf numFmtId="0" fontId="67" fillId="8" borderId="0" applyNumberFormat="0" applyBorder="0" applyAlignment="0" applyProtection="0">
      <alignment vertical="center"/>
    </xf>
    <xf numFmtId="0" fontId="77" fillId="0" borderId="0" applyNumberFormat="0" applyFill="0" applyBorder="0" applyAlignment="0" applyProtection="0">
      <alignment vertical="top"/>
      <protection locked="0"/>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3" fillId="8" borderId="0" applyNumberFormat="0" applyBorder="0" applyAlignment="0" applyProtection="0"/>
    <xf numFmtId="0" fontId="63" fillId="21" borderId="0" applyNumberFormat="0" applyBorder="0" applyAlignment="0" applyProtection="0"/>
    <xf numFmtId="0" fontId="63" fillId="21"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105"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177" fontId="76" fillId="0" borderId="0">
      <protection locked="0"/>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105"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3" fillId="8" borderId="0" applyNumberFormat="0" applyBorder="0" applyAlignment="0" applyProtection="0"/>
    <xf numFmtId="0" fontId="63" fillId="8" borderId="0" applyNumberFormat="0" applyBorder="0" applyAlignment="0" applyProtection="0"/>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77" fillId="0" borderId="0" applyNumberFormat="0" applyFill="0" applyBorder="0" applyAlignment="0" applyProtection="0">
      <alignment vertical="top"/>
      <protection locked="0"/>
    </xf>
    <xf numFmtId="0" fontId="101" fillId="0" borderId="0" applyNumberFormat="0" applyFill="0" applyBorder="0" applyAlignment="0" applyProtection="0">
      <alignment vertical="top"/>
      <protection locked="0"/>
    </xf>
    <xf numFmtId="0" fontId="77" fillId="0" borderId="0" applyNumberFormat="0" applyFill="0" applyBorder="0" applyAlignment="0" applyProtection="0">
      <alignment vertical="top"/>
      <protection locked="0"/>
    </xf>
    <xf numFmtId="0" fontId="77" fillId="0" borderId="0" applyNumberFormat="0" applyFill="0" applyBorder="0" applyAlignment="0" applyProtection="0">
      <alignment vertical="top"/>
      <protection locked="0"/>
    </xf>
    <xf numFmtId="0" fontId="77" fillId="0" borderId="0" applyNumberFormat="0" applyFill="0" applyBorder="0" applyAlignment="0" applyProtection="0">
      <alignment vertical="top"/>
      <protection locked="0"/>
    </xf>
    <xf numFmtId="0" fontId="101" fillId="0" borderId="0" applyNumberFormat="0" applyFill="0" applyBorder="0" applyAlignment="0" applyProtection="0">
      <alignment vertical="top"/>
      <protection locked="0"/>
    </xf>
    <xf numFmtId="177" fontId="65" fillId="0" borderId="0">
      <protection locked="0"/>
    </xf>
    <xf numFmtId="181" fontId="18" fillId="0" borderId="0" applyFont="0" applyFill="0" applyBorder="0" applyAlignment="0" applyProtection="0"/>
    <xf numFmtId="177" fontId="76" fillId="0" borderId="0">
      <protection locked="0"/>
    </xf>
    <xf numFmtId="181" fontId="18" fillId="0" borderId="0" applyFont="0" applyFill="0" applyBorder="0" applyAlignment="0" applyProtection="0"/>
    <xf numFmtId="181" fontId="18" fillId="0" borderId="0" applyFont="0" applyFill="0" applyBorder="0" applyAlignment="0" applyProtection="0"/>
    <xf numFmtId="0" fontId="113" fillId="4" borderId="48" applyNumberFormat="0" applyAlignment="0" applyProtection="0">
      <alignment vertical="center"/>
    </xf>
    <xf numFmtId="0" fontId="108" fillId="5" borderId="46" applyNumberFormat="0" applyAlignment="0" applyProtection="0">
      <alignment vertical="center"/>
    </xf>
    <xf numFmtId="0" fontId="108" fillId="5" borderId="46" applyNumberFormat="0" applyAlignment="0" applyProtection="0">
      <alignment vertical="center"/>
    </xf>
    <xf numFmtId="0" fontId="127" fillId="0" borderId="0" applyNumberFormat="0" applyFill="0" applyBorder="0" applyAlignment="0" applyProtection="0">
      <alignment vertical="center"/>
    </xf>
    <xf numFmtId="0" fontId="127"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75" fillId="0" borderId="34" applyNumberFormat="0" applyFill="0" applyAlignment="0" applyProtection="0">
      <alignment vertical="center"/>
    </xf>
    <xf numFmtId="192" fontId="18" fillId="0" borderId="0" applyFont="0" applyFill="0" applyBorder="0" applyAlignment="0" applyProtection="0"/>
    <xf numFmtId="177" fontId="70" fillId="0" borderId="0">
      <protection locked="0"/>
    </xf>
    <xf numFmtId="177" fontId="69" fillId="0" borderId="0">
      <protection locked="0"/>
    </xf>
    <xf numFmtId="177" fontId="69" fillId="0" borderId="0">
      <protection locked="0"/>
    </xf>
    <xf numFmtId="177" fontId="69" fillId="0" borderId="0">
      <protection locked="0"/>
    </xf>
    <xf numFmtId="177" fontId="69" fillId="0" borderId="0">
      <protection locked="0"/>
    </xf>
    <xf numFmtId="177" fontId="76" fillId="0" borderId="0">
      <protection locked="0"/>
    </xf>
    <xf numFmtId="43" fontId="18" fillId="0" borderId="0" applyFont="0" applyFill="0" applyBorder="0" applyAlignment="0" applyProtection="0"/>
    <xf numFmtId="177" fontId="65" fillId="0" borderId="0">
      <protection locked="0"/>
    </xf>
    <xf numFmtId="177" fontId="65" fillId="0" borderId="0">
      <protection locked="0"/>
    </xf>
    <xf numFmtId="183" fontId="109" fillId="0" borderId="0" applyFont="0" applyFill="0" applyBorder="0" applyAlignment="0" applyProtection="0"/>
    <xf numFmtId="43" fontId="39" fillId="0" borderId="0" applyFont="0" applyFill="0" applyBorder="0" applyAlignment="0" applyProtection="0">
      <alignment vertical="center"/>
    </xf>
    <xf numFmtId="43" fontId="18" fillId="0" borderId="0" applyFont="0" applyFill="0" applyBorder="0" applyAlignment="0" applyProtection="0"/>
    <xf numFmtId="43" fontId="18" fillId="0" borderId="0" applyFont="0" applyFill="0" applyBorder="0" applyAlignment="0" applyProtection="0">
      <alignment vertical="center"/>
    </xf>
    <xf numFmtId="43" fontId="18" fillId="0" borderId="0" applyFont="0" applyFill="0" applyBorder="0" applyAlignment="0" applyProtection="0">
      <alignment vertical="center"/>
    </xf>
    <xf numFmtId="179" fontId="18" fillId="0" borderId="0" applyFont="0" applyFill="0" applyBorder="0" applyAlignment="0" applyProtection="0"/>
    <xf numFmtId="179" fontId="18" fillId="0" borderId="0" applyFont="0" applyFill="0" applyBorder="0" applyAlignment="0" applyProtection="0"/>
    <xf numFmtId="43" fontId="18" fillId="0" borderId="0" applyFont="0" applyFill="0" applyBorder="0" applyAlignment="0" applyProtection="0"/>
    <xf numFmtId="0" fontId="103" fillId="55" borderId="0" applyNumberFormat="0" applyBorder="0" applyAlignment="0" applyProtection="0"/>
    <xf numFmtId="0" fontId="103" fillId="55" borderId="0" applyNumberFormat="0" applyBorder="0" applyAlignment="0" applyProtection="0"/>
    <xf numFmtId="0" fontId="103" fillId="55" borderId="0" applyNumberFormat="0" applyBorder="0" applyAlignment="0" applyProtection="0"/>
    <xf numFmtId="0" fontId="103" fillId="55" borderId="0" applyNumberFormat="0" applyBorder="0" applyAlignment="0" applyProtection="0"/>
    <xf numFmtId="0" fontId="103" fillId="67" borderId="0" applyNumberFormat="0" applyBorder="0" applyAlignment="0" applyProtection="0"/>
    <xf numFmtId="0" fontId="103" fillId="67" borderId="0" applyNumberFormat="0" applyBorder="0" applyAlignment="0" applyProtection="0"/>
    <xf numFmtId="0" fontId="103" fillId="51" borderId="0" applyNumberFormat="0" applyBorder="0" applyAlignment="0" applyProtection="0"/>
    <xf numFmtId="0" fontId="103" fillId="51" borderId="0" applyNumberFormat="0" applyBorder="0" applyAlignment="0" applyProtection="0"/>
    <xf numFmtId="0" fontId="103" fillId="51" borderId="0" applyNumberFormat="0" applyBorder="0" applyAlignment="0" applyProtection="0"/>
    <xf numFmtId="0" fontId="103" fillId="51" borderId="0" applyNumberFormat="0" applyBorder="0" applyAlignment="0" applyProtection="0"/>
    <xf numFmtId="0" fontId="79" fillId="40" borderId="0" applyNumberFormat="0" applyBorder="0" applyAlignment="0" applyProtection="0">
      <alignment vertical="center"/>
    </xf>
    <xf numFmtId="0" fontId="79" fillId="28" borderId="0" applyNumberFormat="0" applyBorder="0" applyAlignment="0" applyProtection="0">
      <alignment vertical="center"/>
    </xf>
    <xf numFmtId="0" fontId="79" fillId="68" borderId="0" applyNumberFormat="0" applyBorder="0" applyAlignment="0" applyProtection="0">
      <alignment vertical="center"/>
    </xf>
    <xf numFmtId="0" fontId="79" fillId="68" borderId="0" applyNumberFormat="0" applyBorder="0" applyAlignment="0" applyProtection="0">
      <alignment vertical="center"/>
    </xf>
    <xf numFmtId="0" fontId="79" fillId="22" borderId="0" applyNumberFormat="0" applyBorder="0" applyAlignment="0" applyProtection="0">
      <alignment vertical="center"/>
    </xf>
    <xf numFmtId="0" fontId="83" fillId="4" borderId="36" applyNumberFormat="0" applyAlignment="0" applyProtection="0">
      <alignment vertical="center"/>
    </xf>
    <xf numFmtId="0" fontId="83" fillId="4" borderId="36" applyNumberFormat="0" applyAlignment="0" applyProtection="0">
      <alignment vertical="center"/>
    </xf>
    <xf numFmtId="1" fontId="30" fillId="0" borderId="1">
      <alignment vertical="center"/>
      <protection locked="0"/>
    </xf>
    <xf numFmtId="1" fontId="30" fillId="0" borderId="1">
      <alignment vertical="center"/>
      <protection locked="0"/>
    </xf>
    <xf numFmtId="1" fontId="30" fillId="0" borderId="1">
      <alignment vertical="center"/>
      <protection locked="0"/>
    </xf>
    <xf numFmtId="1" fontId="30" fillId="0" borderId="1">
      <alignment vertical="center"/>
      <protection locked="0"/>
    </xf>
    <xf numFmtId="0" fontId="128" fillId="0" borderId="0"/>
    <xf numFmtId="191" fontId="30" fillId="0" borderId="1">
      <alignment vertical="center"/>
      <protection locked="0"/>
    </xf>
    <xf numFmtId="191" fontId="30" fillId="0" borderId="1">
      <alignment vertical="center"/>
      <protection locked="0"/>
    </xf>
    <xf numFmtId="191" fontId="30" fillId="0" borderId="1">
      <alignment vertical="center"/>
      <protection locked="0"/>
    </xf>
    <xf numFmtId="40" fontId="18" fillId="0" borderId="0" applyFont="0" applyFill="0" applyBorder="0" applyAlignment="0" applyProtection="0"/>
    <xf numFmtId="0" fontId="18" fillId="0" borderId="0" applyFont="0" applyFill="0" applyBorder="0" applyAlignment="0" applyProtection="0"/>
    <xf numFmtId="0" fontId="129" fillId="0" borderId="0"/>
  </cellStyleXfs>
  <cellXfs count="361">
    <xf numFmtId="0" fontId="0" fillId="0" borderId="0" xfId="0">
      <alignment vertical="center"/>
    </xf>
    <xf numFmtId="0" fontId="1" fillId="0" borderId="0" xfId="0" applyFont="1" applyAlignment="1">
      <alignment horizontal="center" wrapText="1"/>
    </xf>
    <xf numFmtId="0" fontId="2" fillId="0" borderId="0" xfId="0" applyFont="1" applyAlignment="1">
      <alignment horizontal="justify" wrapText="1"/>
    </xf>
    <xf numFmtId="0" fontId="3" fillId="0" borderId="0" xfId="0" applyFont="1" applyAlignment="1">
      <alignment horizontal="right"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10" fontId="7"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0" fontId="0" fillId="0" borderId="0" xfId="0" applyAlignment="1">
      <alignment horizontal="left" vertical="center"/>
    </xf>
    <xf numFmtId="0" fontId="1" fillId="0" borderId="0" xfId="0" applyFont="1" applyAlignment="1">
      <alignment horizontal="center" vertical="center" wrapText="1"/>
    </xf>
    <xf numFmtId="0" fontId="2" fillId="0" borderId="0" xfId="0" applyFont="1" applyAlignment="1">
      <alignment horizontal="left"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2" fillId="0" borderId="1" xfId="0" applyFont="1" applyBorder="1" applyAlignment="1">
      <alignment horizontal="left" vertical="center" wrapText="1"/>
    </xf>
    <xf numFmtId="0" fontId="8" fillId="0" borderId="1" xfId="0" applyFont="1" applyBorder="1" applyAlignment="1">
      <alignment horizontal="center" vertical="center" wrapText="1"/>
    </xf>
    <xf numFmtId="0" fontId="9" fillId="0" borderId="0" xfId="0" applyFont="1" applyAlignment="1">
      <alignment horizontal="center" vertical="center"/>
    </xf>
    <xf numFmtId="0" fontId="10" fillId="0" borderId="0" xfId="0" applyFont="1" applyAlignment="1">
      <alignment horizontal="center" vertical="center"/>
    </xf>
    <xf numFmtId="0" fontId="11" fillId="0" borderId="0" xfId="0" applyFont="1" applyAlignment="1">
      <alignment horizontal="center" vertical="center"/>
    </xf>
    <xf numFmtId="0" fontId="12" fillId="0" borderId="0" xfId="0" applyFont="1" applyBorder="1">
      <alignment vertical="center"/>
    </xf>
    <xf numFmtId="0" fontId="13" fillId="2" borderId="0" xfId="0" applyFont="1" applyFill="1" applyBorder="1" applyAlignment="1">
      <alignment vertical="center" wrapText="1"/>
    </xf>
    <xf numFmtId="0" fontId="13" fillId="2" borderId="0" xfId="0" applyFont="1" applyFill="1" applyBorder="1" applyAlignment="1">
      <alignment horizontal="right" vertical="center" wrapText="1"/>
    </xf>
    <xf numFmtId="0" fontId="13" fillId="2" borderId="1" xfId="0" applyFont="1" applyFill="1" applyBorder="1" applyAlignment="1">
      <alignment vertical="center" wrapText="1"/>
    </xf>
    <xf numFmtId="0" fontId="13" fillId="2" borderId="1" xfId="0" applyFont="1" applyFill="1" applyBorder="1" applyAlignment="1">
      <alignment horizontal="center" vertical="center" wrapText="1"/>
    </xf>
    <xf numFmtId="0" fontId="0" fillId="2" borderId="1" xfId="0" applyFill="1" applyBorder="1">
      <alignment vertical="center"/>
    </xf>
    <xf numFmtId="0" fontId="3" fillId="0" borderId="0" xfId="0" applyFont="1" applyAlignment="1">
      <alignment horizontal="justify" wrapText="1"/>
    </xf>
    <xf numFmtId="0" fontId="14" fillId="0" borderId="0" xfId="0" applyFont="1" applyAlignment="1">
      <alignment horizontal="justify" wrapText="1"/>
    </xf>
    <xf numFmtId="0" fontId="6" fillId="0" borderId="0" xfId="0" applyFont="1" applyAlignment="1">
      <alignment vertical="center" wrapText="1"/>
    </xf>
    <xf numFmtId="0" fontId="5" fillId="0" borderId="4" xfId="0" applyFont="1" applyBorder="1" applyAlignment="1">
      <alignment horizontal="center" vertical="center" wrapText="1"/>
    </xf>
    <xf numFmtId="0" fontId="15" fillId="0" borderId="1" xfId="0" applyFont="1" applyBorder="1" applyAlignment="1">
      <alignment horizontal="center" vertical="center" wrapText="1"/>
    </xf>
    <xf numFmtId="0" fontId="0" fillId="0" borderId="0" xfId="0" applyAlignment="1">
      <alignment horizontal="center" vertical="center"/>
    </xf>
    <xf numFmtId="0" fontId="3" fillId="0" borderId="0" xfId="0" applyFont="1" applyAlignment="1">
      <alignment horizontal="center" wrapText="1"/>
    </xf>
    <xf numFmtId="0" fontId="6" fillId="0" borderId="0" xfId="0" applyFont="1" applyAlignment="1">
      <alignment horizontal="center" wrapText="1"/>
    </xf>
    <xf numFmtId="0" fontId="4" fillId="0" borderId="1" xfId="0" applyFont="1" applyBorder="1" applyAlignment="1">
      <alignment horizontal="left" vertical="center" wrapText="1"/>
    </xf>
    <xf numFmtId="0" fontId="7" fillId="0" borderId="1" xfId="0" applyFont="1" applyBorder="1" applyAlignment="1">
      <alignment horizontal="left" vertical="center" wrapText="1"/>
    </xf>
    <xf numFmtId="0" fontId="15" fillId="0" borderId="1" xfId="0" applyFont="1" applyBorder="1" applyAlignment="1">
      <alignment horizontal="left" vertical="center" wrapText="1"/>
    </xf>
    <xf numFmtId="0" fontId="16" fillId="0" borderId="0" xfId="0" applyFont="1" applyAlignment="1">
      <alignment horizontal="left" vertical="center"/>
    </xf>
    <xf numFmtId="0" fontId="17" fillId="0" borderId="0" xfId="320" applyFont="1" applyAlignment="1">
      <alignment horizontal="center" vertical="center" wrapText="1"/>
    </xf>
    <xf numFmtId="0" fontId="18" fillId="0" borderId="0" xfId="320" applyFont="1" applyAlignment="1">
      <alignment horizontal="center"/>
    </xf>
    <xf numFmtId="0" fontId="18" fillId="0" borderId="0" xfId="320" applyFont="1" applyAlignment="1">
      <alignment horizontal="right"/>
    </xf>
    <xf numFmtId="0" fontId="19" fillId="0" borderId="1" xfId="320" applyFont="1" applyBorder="1" applyAlignment="1">
      <alignment horizontal="center" vertical="center" wrapText="1"/>
    </xf>
    <xf numFmtId="0" fontId="19" fillId="0" borderId="2" xfId="320" applyFont="1" applyBorder="1" applyAlignment="1">
      <alignment horizontal="center" vertical="center" wrapText="1"/>
    </xf>
    <xf numFmtId="0" fontId="19" fillId="0" borderId="4" xfId="320" applyFont="1" applyBorder="1" applyAlignment="1">
      <alignment horizontal="center" vertical="center" wrapText="1"/>
    </xf>
    <xf numFmtId="0" fontId="18" fillId="0" borderId="1" xfId="320" applyFont="1" applyBorder="1" applyAlignment="1">
      <alignment horizontal="center" vertical="center" wrapText="1"/>
    </xf>
    <xf numFmtId="0" fontId="18" fillId="0" borderId="1" xfId="320" applyFont="1" applyBorder="1" applyAlignment="1">
      <alignment vertical="center" wrapText="1"/>
    </xf>
    <xf numFmtId="195" fontId="18" fillId="0" borderId="1" xfId="320" applyNumberFormat="1" applyFont="1" applyBorder="1" applyAlignment="1">
      <alignment vertical="center" wrapText="1"/>
    </xf>
    <xf numFmtId="0" fontId="0" fillId="3" borderId="0" xfId="0" applyFill="1">
      <alignment vertical="center"/>
    </xf>
    <xf numFmtId="43" fontId="0" fillId="3" borderId="0" xfId="31" applyFont="1" applyFill="1">
      <alignment vertical="center"/>
    </xf>
    <xf numFmtId="0" fontId="18" fillId="3" borderId="0" xfId="1977" applyFont="1" applyFill="1"/>
    <xf numFmtId="0" fontId="18" fillId="3" borderId="0" xfId="1938" applyFill="1"/>
    <xf numFmtId="0" fontId="20" fillId="3" borderId="0" xfId="1646" applyNumberFormat="1" applyFont="1" applyFill="1" applyAlignment="1">
      <alignment horizontal="center"/>
    </xf>
    <xf numFmtId="0" fontId="21" fillId="3" borderId="0" xfId="1646" applyFont="1" applyFill="1" applyBorder="1" applyAlignment="1">
      <alignment horizontal="center"/>
    </xf>
    <xf numFmtId="0" fontId="21" fillId="3" borderId="0" xfId="1646" applyFont="1" applyFill="1" applyBorder="1" applyAlignment="1">
      <alignment horizontal="left"/>
    </xf>
    <xf numFmtId="196" fontId="21" fillId="3" borderId="0" xfId="1646" applyNumberFormat="1" applyFont="1" applyFill="1" applyBorder="1" applyAlignment="1">
      <alignment horizontal="center"/>
    </xf>
    <xf numFmtId="0" fontId="22" fillId="3" borderId="5" xfId="1646" applyFont="1" applyFill="1" applyBorder="1" applyAlignment="1">
      <alignment horizontal="center" vertical="center"/>
    </xf>
    <xf numFmtId="0" fontId="22" fillId="3" borderId="6" xfId="1646" applyFont="1" applyFill="1" applyBorder="1" applyAlignment="1">
      <alignment horizontal="center" vertical="center"/>
    </xf>
    <xf numFmtId="0" fontId="22" fillId="3" borderId="7" xfId="1646" applyFont="1" applyFill="1" applyBorder="1" applyAlignment="1">
      <alignment horizontal="center" vertical="center"/>
    </xf>
    <xf numFmtId="0" fontId="22" fillId="3" borderId="8" xfId="1646" applyFont="1" applyFill="1" applyBorder="1" applyAlignment="1">
      <alignment horizontal="center" vertical="center"/>
    </xf>
    <xf numFmtId="0" fontId="22" fillId="3" borderId="9" xfId="1646" applyFont="1" applyFill="1" applyBorder="1" applyAlignment="1">
      <alignment horizontal="center" vertical="center"/>
    </xf>
    <xf numFmtId="0" fontId="23" fillId="3" borderId="10" xfId="1646" applyFont="1" applyFill="1" applyBorder="1" applyAlignment="1">
      <alignment horizontal="center" vertical="center"/>
    </xf>
    <xf numFmtId="0" fontId="22" fillId="3" borderId="1" xfId="1646" applyNumberFormat="1" applyFont="1" applyFill="1" applyBorder="1" applyAlignment="1">
      <alignment horizontal="center" vertical="center"/>
    </xf>
    <xf numFmtId="0" fontId="23" fillId="3" borderId="1" xfId="1646" applyFont="1" applyFill="1" applyBorder="1" applyAlignment="1">
      <alignment horizontal="left" vertical="center"/>
    </xf>
    <xf numFmtId="0" fontId="23" fillId="3" borderId="1" xfId="1646" applyFont="1" applyFill="1" applyBorder="1" applyAlignment="1">
      <alignment horizontal="center" vertical="center" shrinkToFit="1"/>
    </xf>
    <xf numFmtId="0" fontId="23" fillId="3" borderId="1" xfId="1646" applyFont="1" applyFill="1" applyBorder="1" applyAlignment="1">
      <alignment horizontal="center" vertical="center"/>
    </xf>
    <xf numFmtId="0" fontId="24" fillId="3" borderId="10" xfId="1646" applyFont="1" applyFill="1" applyBorder="1" applyAlignment="1">
      <alignment horizontal="left" vertical="center"/>
    </xf>
    <xf numFmtId="0" fontId="25" fillId="3" borderId="1" xfId="1646" applyFont="1" applyFill="1" applyBorder="1" applyAlignment="1">
      <alignment horizontal="left" vertical="center"/>
    </xf>
    <xf numFmtId="0" fontId="25" fillId="3" borderId="1" xfId="1646" applyFont="1" applyFill="1" applyBorder="1" applyAlignment="1">
      <alignment horizontal="center" vertical="center" shrinkToFit="1"/>
    </xf>
    <xf numFmtId="0" fontId="25" fillId="3" borderId="1" xfId="1646" applyNumberFormat="1" applyFont="1" applyFill="1" applyBorder="1" applyAlignment="1">
      <alignment horizontal="center" vertical="center"/>
    </xf>
    <xf numFmtId="0" fontId="22" fillId="3" borderId="10" xfId="1646" applyNumberFormat="1" applyFont="1" applyFill="1" applyBorder="1" applyAlignment="1">
      <alignment horizontal="center" vertical="center"/>
    </xf>
    <xf numFmtId="0" fontId="26" fillId="3" borderId="1" xfId="1646" applyFont="1" applyFill="1" applyBorder="1" applyAlignment="1">
      <alignment horizontal="left" vertical="center"/>
    </xf>
    <xf numFmtId="0" fontId="26" fillId="3" borderId="1" xfId="1646" applyFont="1" applyFill="1" applyBorder="1" applyAlignment="1">
      <alignment horizontal="center" vertical="center" shrinkToFit="1"/>
    </xf>
    <xf numFmtId="0" fontId="26" fillId="3" borderId="1" xfId="1646" applyNumberFormat="1" applyFont="1" applyFill="1" applyBorder="1" applyAlignment="1">
      <alignment horizontal="center" vertical="center"/>
    </xf>
    <xf numFmtId="0" fontId="26" fillId="3" borderId="10" xfId="1646" applyFont="1" applyFill="1" applyBorder="1" applyAlignment="1">
      <alignment horizontal="left" vertical="center"/>
    </xf>
    <xf numFmtId="0" fontId="26" fillId="3" borderId="1" xfId="1646" applyFont="1" applyFill="1" applyBorder="1" applyAlignment="1">
      <alignment horizontal="center" vertical="center"/>
    </xf>
    <xf numFmtId="0" fontId="27" fillId="3" borderId="1" xfId="1977" applyFont="1" applyFill="1" applyBorder="1"/>
    <xf numFmtId="49" fontId="27" fillId="3" borderId="1" xfId="1977" applyNumberFormat="1" applyFont="1" applyFill="1" applyBorder="1" applyAlignment="1">
      <alignment horizontal="right"/>
    </xf>
    <xf numFmtId="0" fontId="27" fillId="3" borderId="1" xfId="1977" applyFont="1" applyFill="1" applyBorder="1" applyAlignment="1">
      <alignment horizontal="left"/>
    </xf>
    <xf numFmtId="0" fontId="27" fillId="3" borderId="1" xfId="1977" applyFont="1" applyFill="1" applyBorder="1" applyAlignment="1">
      <alignment shrinkToFit="1"/>
    </xf>
    <xf numFmtId="198" fontId="19" fillId="3" borderId="1" xfId="1977" applyNumberFormat="1" applyFont="1" applyFill="1" applyBorder="1"/>
    <xf numFmtId="0" fontId="28" fillId="3" borderId="10" xfId="1977" applyFont="1" applyFill="1" applyBorder="1"/>
    <xf numFmtId="0" fontId="28" fillId="3" borderId="1" xfId="1977" applyFont="1" applyFill="1" applyBorder="1" applyAlignment="1"/>
    <xf numFmtId="49" fontId="28" fillId="3" borderId="1" xfId="1977" applyNumberFormat="1" applyFont="1" applyFill="1" applyBorder="1" applyAlignment="1">
      <alignment horizontal="right"/>
    </xf>
    <xf numFmtId="0" fontId="28" fillId="3" borderId="1" xfId="1977" applyFont="1" applyFill="1" applyBorder="1" applyAlignment="1">
      <alignment horizontal="left"/>
    </xf>
    <xf numFmtId="0" fontId="28" fillId="3" borderId="1" xfId="1977" applyFont="1" applyFill="1" applyBorder="1" applyAlignment="1">
      <alignment shrinkToFit="1"/>
    </xf>
    <xf numFmtId="189" fontId="28" fillId="3" borderId="1" xfId="1977" applyNumberFormat="1" applyFont="1" applyFill="1" applyBorder="1"/>
    <xf numFmtId="189" fontId="28" fillId="3" borderId="1" xfId="1977" applyNumberFormat="1" applyFont="1" applyFill="1" applyBorder="1" applyAlignment="1">
      <alignment horizontal="left"/>
    </xf>
    <xf numFmtId="0" fontId="23" fillId="3" borderId="10" xfId="1977" applyFont="1" applyFill="1" applyBorder="1"/>
    <xf numFmtId="0" fontId="23" fillId="3" borderId="1" xfId="1977" applyFont="1" applyFill="1" applyBorder="1" applyAlignment="1"/>
    <xf numFmtId="49" fontId="23" fillId="3" borderId="1" xfId="1977" applyNumberFormat="1" applyFont="1" applyFill="1" applyBorder="1" applyAlignment="1">
      <alignment horizontal="right"/>
    </xf>
    <xf numFmtId="49" fontId="23" fillId="3" borderId="1" xfId="1646" applyNumberFormat="1" applyFont="1" applyFill="1" applyBorder="1" applyAlignment="1">
      <alignment horizontal="right" vertical="center"/>
    </xf>
    <xf numFmtId="0" fontId="23" fillId="3" borderId="1" xfId="1977" applyFont="1" applyFill="1" applyBorder="1" applyAlignment="1">
      <alignment horizontal="left"/>
    </xf>
    <xf numFmtId="0" fontId="23" fillId="3" borderId="1" xfId="1646" applyFont="1" applyFill="1" applyBorder="1" applyAlignment="1">
      <alignment horizontal="left" vertical="center" shrinkToFit="1"/>
    </xf>
    <xf numFmtId="195" fontId="23" fillId="3" borderId="1" xfId="1646" applyNumberFormat="1" applyFont="1" applyFill="1" applyBorder="1">
      <alignment vertical="center"/>
    </xf>
    <xf numFmtId="195" fontId="23" fillId="3" borderId="1" xfId="1646" applyNumberFormat="1" applyFont="1" applyFill="1" applyBorder="1" applyAlignment="1">
      <alignment horizontal="left" vertical="center"/>
    </xf>
    <xf numFmtId="0" fontId="23" fillId="3" borderId="10" xfId="1977" applyFont="1" applyFill="1" applyBorder="1" applyAlignment="1">
      <alignment shrinkToFit="1"/>
    </xf>
    <xf numFmtId="0" fontId="23" fillId="3" borderId="1" xfId="1977" applyFont="1" applyFill="1" applyBorder="1" applyAlignment="1">
      <alignment shrinkToFit="1"/>
    </xf>
    <xf numFmtId="49" fontId="23" fillId="3" borderId="1" xfId="1977" applyNumberFormat="1" applyFont="1" applyFill="1" applyBorder="1" applyAlignment="1">
      <alignment horizontal="right" shrinkToFit="1"/>
    </xf>
    <xf numFmtId="14" fontId="23" fillId="3" borderId="1" xfId="1977" applyNumberFormat="1" applyFont="1" applyFill="1" applyBorder="1"/>
    <xf numFmtId="0" fontId="23" fillId="3" borderId="1" xfId="1977" applyFont="1" applyFill="1" applyBorder="1"/>
    <xf numFmtId="189" fontId="23" fillId="3" borderId="1" xfId="1977" applyNumberFormat="1" applyFont="1" applyFill="1" applyBorder="1"/>
    <xf numFmtId="195" fontId="28" fillId="3" borderId="1" xfId="1977" applyNumberFormat="1" applyFont="1" applyFill="1" applyBorder="1"/>
    <xf numFmtId="49" fontId="29" fillId="3" borderId="1" xfId="1977" applyNumberFormat="1" applyFont="1" applyFill="1" applyBorder="1" applyAlignment="1">
      <alignment horizontal="right"/>
    </xf>
    <xf numFmtId="0" fontId="23" fillId="3" borderId="11" xfId="1977" applyFont="1" applyFill="1" applyBorder="1" applyAlignment="1">
      <alignment horizontal="left"/>
    </xf>
    <xf numFmtId="0" fontId="23" fillId="3" borderId="12" xfId="1977" applyFont="1" applyFill="1" applyBorder="1" applyAlignment="1">
      <alignment horizontal="left"/>
    </xf>
    <xf numFmtId="195" fontId="23" fillId="3" borderId="1" xfId="1977" applyNumberFormat="1" applyFont="1" applyFill="1" applyBorder="1"/>
    <xf numFmtId="0" fontId="29" fillId="3" borderId="1" xfId="1977" applyFont="1" applyFill="1" applyBorder="1"/>
    <xf numFmtId="0" fontId="30" fillId="0" borderId="4" xfId="1399" applyFont="1" applyBorder="1" applyAlignment="1">
      <alignment horizontal="left" wrapText="1"/>
    </xf>
    <xf numFmtId="49" fontId="31" fillId="3" borderId="1" xfId="1977" applyNumberFormat="1" applyFont="1" applyFill="1" applyBorder="1" applyAlignment="1">
      <alignment horizontal="right"/>
    </xf>
    <xf numFmtId="0" fontId="23" fillId="3" borderId="10" xfId="1977" applyFont="1" applyFill="1" applyBorder="1" applyAlignment="1">
      <alignment horizontal="left"/>
    </xf>
    <xf numFmtId="0" fontId="23" fillId="3" borderId="13" xfId="1977" applyFont="1" applyFill="1" applyBorder="1" applyAlignment="1">
      <alignment horizontal="left"/>
    </xf>
    <xf numFmtId="196" fontId="23" fillId="3" borderId="1" xfId="1977" applyNumberFormat="1" applyFont="1" applyFill="1" applyBorder="1"/>
    <xf numFmtId="196" fontId="23" fillId="3" borderId="1" xfId="1977" applyNumberFormat="1" applyFont="1" applyFill="1" applyBorder="1" applyAlignment="1">
      <alignment horizontal="left"/>
    </xf>
    <xf numFmtId="43" fontId="18" fillId="3" borderId="0" xfId="31" applyFont="1" applyFill="1" applyAlignment="1"/>
    <xf numFmtId="43" fontId="18" fillId="3" borderId="0" xfId="31" applyFont="1" applyFill="1" applyBorder="1" applyAlignment="1">
      <alignment horizontal="right"/>
    </xf>
    <xf numFmtId="43" fontId="22" fillId="3" borderId="9" xfId="31" applyFont="1" applyFill="1" applyBorder="1" applyAlignment="1">
      <alignment horizontal="center" vertical="center"/>
    </xf>
    <xf numFmtId="43" fontId="23" fillId="3" borderId="1" xfId="31" applyFont="1" applyFill="1" applyBorder="1" applyAlignment="1">
      <alignment horizontal="center" vertical="center"/>
    </xf>
    <xf numFmtId="43" fontId="25" fillId="3" borderId="1" xfId="31" applyFont="1" applyFill="1" applyBorder="1" applyAlignment="1">
      <alignment horizontal="center" vertical="center"/>
    </xf>
    <xf numFmtId="43" fontId="19" fillId="3" borderId="1" xfId="31" applyFont="1" applyFill="1" applyBorder="1" applyAlignment="1"/>
    <xf numFmtId="43" fontId="26" fillId="3" borderId="1" xfId="31" applyFont="1" applyFill="1" applyBorder="1" applyAlignment="1">
      <alignment horizontal="center" vertical="center"/>
    </xf>
    <xf numFmtId="43" fontId="28" fillId="3" borderId="1" xfId="31" applyFont="1" applyFill="1" applyBorder="1" applyAlignment="1"/>
    <xf numFmtId="43" fontId="23" fillId="3" borderId="1" xfId="31" applyFont="1" applyFill="1" applyBorder="1">
      <alignment vertical="center"/>
    </xf>
    <xf numFmtId="43" fontId="23" fillId="3" borderId="1" xfId="31" applyFont="1" applyFill="1" applyBorder="1" applyAlignment="1"/>
    <xf numFmtId="197" fontId="30" fillId="0" borderId="1" xfId="323" applyNumberFormat="1" applyFont="1" applyBorder="1"/>
    <xf numFmtId="43" fontId="18" fillId="3" borderId="1" xfId="31" applyFont="1" applyFill="1" applyBorder="1" applyAlignment="1"/>
    <xf numFmtId="189" fontId="23" fillId="3" borderId="1" xfId="1977" applyNumberFormat="1" applyFont="1" applyFill="1" applyBorder="1" applyAlignment="1">
      <alignment horizontal="left"/>
    </xf>
    <xf numFmtId="0" fontId="23" fillId="3" borderId="10" xfId="1977" applyNumberFormat="1" applyFont="1" applyFill="1" applyBorder="1" applyAlignment="1">
      <alignment horizontal="fill"/>
    </xf>
    <xf numFmtId="198" fontId="23" fillId="3" borderId="1" xfId="1977" applyNumberFormat="1" applyFont="1" applyFill="1" applyBorder="1"/>
    <xf numFmtId="0" fontId="23" fillId="3" borderId="10" xfId="1977" applyNumberFormat="1" applyFont="1" applyFill="1" applyBorder="1" applyAlignment="1">
      <alignment shrinkToFit="1"/>
    </xf>
    <xf numFmtId="0" fontId="23" fillId="3" borderId="1" xfId="1977" applyNumberFormat="1" applyFont="1" applyFill="1" applyBorder="1" applyAlignment="1">
      <alignment shrinkToFit="1"/>
    </xf>
    <xf numFmtId="0" fontId="23" fillId="3" borderId="1" xfId="1977" applyNumberFormat="1" applyFont="1" applyFill="1" applyBorder="1" applyAlignment="1">
      <alignment horizontal="left" shrinkToFit="1"/>
    </xf>
    <xf numFmtId="0" fontId="28" fillId="3" borderId="0" xfId="1977" applyFont="1" applyFill="1"/>
    <xf numFmtId="186" fontId="23" fillId="3" borderId="1" xfId="1977" applyNumberFormat="1" applyFont="1" applyFill="1" applyBorder="1"/>
    <xf numFmtId="0" fontId="29" fillId="3" borderId="1" xfId="1977" applyFont="1" applyFill="1" applyBorder="1" applyAlignment="1"/>
    <xf numFmtId="0" fontId="29" fillId="3" borderId="10" xfId="1977" applyFont="1" applyFill="1" applyBorder="1"/>
    <xf numFmtId="49" fontId="29" fillId="3" borderId="1" xfId="1646" applyNumberFormat="1" applyFont="1" applyFill="1" applyBorder="1" applyAlignment="1">
      <alignment horizontal="right" vertical="center"/>
    </xf>
    <xf numFmtId="0" fontId="29" fillId="3" borderId="1" xfId="1977" applyFont="1" applyFill="1" applyBorder="1" applyAlignment="1">
      <alignment horizontal="left"/>
    </xf>
    <xf numFmtId="0" fontId="29" fillId="3" borderId="1" xfId="1646" applyFont="1" applyFill="1" applyBorder="1" applyAlignment="1">
      <alignment horizontal="left" vertical="center" shrinkToFit="1"/>
    </xf>
    <xf numFmtId="195" fontId="29" fillId="3" borderId="1" xfId="1646" applyNumberFormat="1" applyFont="1" applyFill="1" applyBorder="1">
      <alignment vertical="center"/>
    </xf>
    <xf numFmtId="0" fontId="23" fillId="4" borderId="14" xfId="1399" applyNumberFormat="1" applyFont="1" applyFill="1" applyBorder="1" applyAlignment="1" applyProtection="1">
      <alignment horizontal="left"/>
    </xf>
    <xf numFmtId="0" fontId="30" fillId="0" borderId="2" xfId="1399" applyFont="1" applyBorder="1" applyAlignment="1">
      <alignment horizontal="left" wrapText="1"/>
    </xf>
    <xf numFmtId="0" fontId="30" fillId="0" borderId="2" xfId="1399" applyFont="1" applyBorder="1" applyAlignment="1">
      <alignment horizontal="left" vertical="center" wrapText="1"/>
    </xf>
    <xf numFmtId="0" fontId="23" fillId="0" borderId="2" xfId="1399" applyFont="1" applyBorder="1" applyAlignment="1">
      <alignment horizontal="center"/>
    </xf>
    <xf numFmtId="0" fontId="30" fillId="0" borderId="1" xfId="1399" applyFont="1" applyBorder="1" applyAlignment="1">
      <alignment horizontal="left" vertical="center" wrapText="1"/>
    </xf>
    <xf numFmtId="0" fontId="23" fillId="0" borderId="1" xfId="1399" applyFont="1" applyBorder="1" applyAlignment="1">
      <alignment horizontal="left"/>
    </xf>
    <xf numFmtId="0" fontId="30" fillId="0" borderId="1" xfId="1399" applyNumberFormat="1" applyFont="1" applyFill="1" applyBorder="1" applyAlignment="1">
      <alignment vertical="center" wrapText="1"/>
    </xf>
    <xf numFmtId="0" fontId="30" fillId="0" borderId="1" xfId="1399" applyFont="1" applyBorder="1" applyAlignment="1">
      <alignment horizontal="left"/>
    </xf>
    <xf numFmtId="0" fontId="23" fillId="0" borderId="1" xfId="1399" applyFont="1" applyBorder="1" applyAlignment="1">
      <alignment horizontal="center"/>
    </xf>
    <xf numFmtId="0" fontId="30" fillId="0" borderId="1" xfId="1399" applyFont="1" applyBorder="1" applyAlignment="1">
      <alignment horizontal="left" wrapText="1"/>
    </xf>
    <xf numFmtId="0" fontId="23" fillId="4" borderId="1" xfId="1399" applyNumberFormat="1" applyFont="1" applyFill="1" applyBorder="1" applyAlignment="1" applyProtection="1">
      <alignment horizontal="left"/>
    </xf>
    <xf numFmtId="0" fontId="30" fillId="0" borderId="4" xfId="1399" applyFont="1" applyBorder="1" applyAlignment="1">
      <alignment horizontal="left"/>
    </xf>
    <xf numFmtId="0" fontId="30" fillId="0" borderId="15" xfId="1399" applyNumberFormat="1" applyFont="1" applyFill="1" applyBorder="1" applyAlignment="1">
      <alignment horizontal="left" vertical="center" wrapText="1"/>
    </xf>
    <xf numFmtId="0" fontId="23" fillId="0" borderId="4" xfId="1399" applyFont="1" applyBorder="1" applyAlignment="1">
      <alignment horizontal="left"/>
    </xf>
    <xf numFmtId="0" fontId="30" fillId="0" borderId="4" xfId="1399" applyNumberFormat="1" applyFont="1" applyFill="1" applyBorder="1" applyAlignment="1">
      <alignment wrapText="1"/>
    </xf>
    <xf numFmtId="0" fontId="32" fillId="3" borderId="10" xfId="1977" applyFont="1" applyFill="1" applyBorder="1"/>
    <xf numFmtId="0" fontId="23" fillId="3" borderId="16" xfId="1977" applyFont="1" applyFill="1" applyBorder="1" applyAlignment="1">
      <alignment horizontal="left"/>
    </xf>
    <xf numFmtId="14" fontId="23" fillId="3" borderId="2" xfId="1977" applyNumberFormat="1" applyFont="1" applyFill="1" applyBorder="1" applyAlignment="1"/>
    <xf numFmtId="0" fontId="32" fillId="3" borderId="1" xfId="1977" applyFont="1" applyFill="1" applyBorder="1"/>
    <xf numFmtId="14" fontId="23" fillId="3" borderId="1" xfId="1977" applyNumberFormat="1" applyFont="1" applyFill="1" applyBorder="1" applyAlignment="1"/>
    <xf numFmtId="43" fontId="29" fillId="3" borderId="1" xfId="31" applyFont="1" applyFill="1" applyBorder="1">
      <alignment vertical="center"/>
    </xf>
    <xf numFmtId="197" fontId="30" fillId="0" borderId="17" xfId="323" applyNumberFormat="1" applyFont="1" applyBorder="1"/>
    <xf numFmtId="43" fontId="23" fillId="3" borderId="2" xfId="31" applyFont="1" applyFill="1" applyBorder="1" applyAlignment="1"/>
    <xf numFmtId="0" fontId="0" fillId="0" borderId="0" xfId="0" applyAlignment="1">
      <alignment vertical="center"/>
    </xf>
    <xf numFmtId="0" fontId="33"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6" fillId="0" borderId="0" xfId="0" applyFont="1" applyBorder="1" applyAlignment="1">
      <alignment horizontal="center" vertical="center" wrapText="1"/>
    </xf>
    <xf numFmtId="0" fontId="34" fillId="2" borderId="1" xfId="0" applyFont="1" applyFill="1" applyBorder="1" applyAlignment="1">
      <alignment vertical="center" wrapText="1"/>
    </xf>
    <xf numFmtId="0" fontId="3" fillId="2" borderId="1" xfId="0" applyFont="1" applyFill="1" applyBorder="1" applyAlignment="1">
      <alignment vertical="center" wrapText="1"/>
    </xf>
    <xf numFmtId="0" fontId="33" fillId="0" borderId="0" xfId="0" applyFont="1" applyBorder="1" applyAlignment="1">
      <alignment vertical="center" wrapText="1"/>
    </xf>
    <xf numFmtId="0" fontId="15" fillId="0" borderId="1" xfId="0" applyFont="1" applyBorder="1" applyAlignment="1">
      <alignment vertical="center" wrapText="1"/>
    </xf>
    <xf numFmtId="0" fontId="15" fillId="2" borderId="1" xfId="0" applyFont="1" applyFill="1" applyBorder="1" applyAlignment="1">
      <alignment vertical="center" wrapText="1"/>
    </xf>
    <xf numFmtId="0" fontId="3" fillId="0" borderId="0" xfId="0" applyFont="1" applyAlignment="1">
      <alignment horizontal="left" wrapText="1"/>
    </xf>
    <xf numFmtId="0" fontId="35" fillId="0" borderId="0" xfId="0" applyFont="1" applyAlignment="1">
      <alignment horizontal="justify" wrapText="1"/>
    </xf>
    <xf numFmtId="0" fontId="2" fillId="0" borderId="0" xfId="0" applyFont="1" applyAlignment="1">
      <alignment horizontal="justify" vertical="center" wrapText="1"/>
    </xf>
    <xf numFmtId="0" fontId="6" fillId="0" borderId="0" xfId="0" applyFont="1" applyAlignment="1">
      <alignment horizontal="right" vertical="center" wrapText="1"/>
    </xf>
    <xf numFmtId="0" fontId="4" fillId="0" borderId="18" xfId="0" applyFont="1" applyBorder="1" applyAlignment="1">
      <alignment horizontal="left" vertical="center" wrapText="1"/>
    </xf>
    <xf numFmtId="0" fontId="4"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4" fillId="0" borderId="20" xfId="0" applyFont="1" applyBorder="1" applyAlignment="1">
      <alignment horizontal="left" vertical="center" wrapText="1"/>
    </xf>
    <xf numFmtId="0" fontId="4"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6" fillId="0" borderId="22" xfId="0" applyFont="1" applyBorder="1" applyAlignment="1">
      <alignment horizontal="left" vertical="center" wrapText="1"/>
    </xf>
    <xf numFmtId="0" fontId="7" fillId="0" borderId="21" xfId="0" applyFont="1" applyBorder="1" applyAlignment="1">
      <alignment horizontal="center" vertical="center" wrapText="1"/>
    </xf>
    <xf numFmtId="0" fontId="6" fillId="0" borderId="20" xfId="0" applyFont="1" applyBorder="1" applyAlignment="1">
      <alignment horizontal="left" vertical="center" wrapText="1"/>
    </xf>
    <xf numFmtId="10" fontId="7" fillId="0" borderId="21" xfId="0" applyNumberFormat="1" applyFont="1" applyBorder="1" applyAlignment="1">
      <alignment horizontal="center" vertical="center" wrapText="1"/>
    </xf>
    <xf numFmtId="0" fontId="15" fillId="0" borderId="20" xfId="0" applyFont="1" applyBorder="1" applyAlignment="1">
      <alignment horizontal="left" vertical="center" wrapText="1"/>
    </xf>
    <xf numFmtId="0" fontId="36" fillId="0" borderId="0" xfId="1974" applyFont="1" applyFill="1" applyAlignment="1" applyProtection="1">
      <alignment horizontal="center" vertical="center" wrapText="1"/>
    </xf>
    <xf numFmtId="0" fontId="18" fillId="0" borderId="0" xfId="1974" applyFont="1" applyFill="1" applyAlignment="1" applyProtection="1">
      <alignment horizontal="center" vertical="center" wrapText="1"/>
    </xf>
    <xf numFmtId="0" fontId="23" fillId="0" borderId="23" xfId="1974" applyFont="1" applyFill="1" applyBorder="1" applyAlignment="1" applyProtection="1">
      <alignment horizontal="center" vertical="center" wrapText="1"/>
    </xf>
    <xf numFmtId="0" fontId="23" fillId="0" borderId="24" xfId="1974" applyFont="1" applyFill="1" applyBorder="1" applyAlignment="1" applyProtection="1">
      <alignment horizontal="center" vertical="center" wrapText="1"/>
    </xf>
    <xf numFmtId="0" fontId="23" fillId="0" borderId="14" xfId="1974" applyFont="1" applyFill="1" applyBorder="1" applyAlignment="1" applyProtection="1">
      <alignment horizontal="center" vertical="center" wrapText="1"/>
    </xf>
    <xf numFmtId="0" fontId="37" fillId="0" borderId="23" xfId="1974" applyFont="1" applyFill="1" applyBorder="1" applyAlignment="1" applyProtection="1">
      <alignment horizontal="center" vertical="center" wrapText="1"/>
    </xf>
    <xf numFmtId="0" fontId="37" fillId="0" borderId="24" xfId="1974" applyFont="1" applyFill="1" applyBorder="1" applyAlignment="1" applyProtection="1">
      <alignment horizontal="center" vertical="center" wrapText="1"/>
    </xf>
    <xf numFmtId="0" fontId="23" fillId="0" borderId="1" xfId="1974" applyFont="1" applyFill="1" applyBorder="1" applyAlignment="1" applyProtection="1">
      <alignment horizontal="center" vertical="center" wrapText="1"/>
    </xf>
    <xf numFmtId="0" fontId="23" fillId="0" borderId="25" xfId="1974" applyFont="1" applyFill="1" applyBorder="1" applyAlignment="1" applyProtection="1">
      <alignment horizontal="center" vertical="center" wrapText="1"/>
    </xf>
    <xf numFmtId="0" fontId="23" fillId="0" borderId="26" xfId="1974" applyFont="1" applyFill="1" applyBorder="1" applyAlignment="1" applyProtection="1">
      <alignment horizontal="center" vertical="center" wrapText="1"/>
    </xf>
    <xf numFmtId="0" fontId="38" fillId="0" borderId="17" xfId="1992" applyFont="1" applyFill="1" applyBorder="1">
      <alignment vertical="center"/>
    </xf>
    <xf numFmtId="0" fontId="23" fillId="2" borderId="23" xfId="1974" applyFont="1" applyFill="1" applyBorder="1" applyAlignment="1" applyProtection="1">
      <alignment horizontal="center" vertical="center" wrapText="1"/>
    </xf>
    <xf numFmtId="0" fontId="23" fillId="2" borderId="24" xfId="1974" applyFont="1" applyFill="1" applyBorder="1" applyAlignment="1" applyProtection="1">
      <alignment horizontal="center" vertical="center" wrapText="1"/>
    </xf>
    <xf numFmtId="0" fontId="23" fillId="2" borderId="14" xfId="1974" applyFont="1" applyFill="1" applyBorder="1" applyAlignment="1" applyProtection="1">
      <alignment horizontal="center" vertical="center" wrapText="1"/>
    </xf>
    <xf numFmtId="0" fontId="38" fillId="0" borderId="27" xfId="1992" applyFont="1" applyFill="1" applyBorder="1">
      <alignment vertical="center"/>
    </xf>
    <xf numFmtId="0" fontId="38" fillId="0" borderId="0" xfId="1992" applyFont="1" applyFill="1" applyBorder="1">
      <alignment vertical="center"/>
    </xf>
    <xf numFmtId="0" fontId="38" fillId="0" borderId="28" xfId="1992" applyFont="1" applyFill="1" applyBorder="1">
      <alignment vertical="center"/>
    </xf>
    <xf numFmtId="0" fontId="38" fillId="0" borderId="15" xfId="1992" applyFont="1" applyFill="1" applyBorder="1">
      <alignment vertical="center"/>
    </xf>
    <xf numFmtId="0" fontId="23" fillId="0" borderId="25" xfId="1974" applyFont="1" applyFill="1" applyBorder="1" applyAlignment="1" applyProtection="1">
      <alignment horizontal="left" vertical="center" wrapText="1"/>
    </xf>
    <xf numFmtId="0" fontId="23" fillId="0" borderId="26" xfId="1974" applyFont="1" applyFill="1" applyBorder="1" applyAlignment="1" applyProtection="1">
      <alignment horizontal="left" vertical="center" wrapText="1"/>
    </xf>
    <xf numFmtId="0" fontId="23" fillId="0" borderId="17" xfId="1974" applyFont="1" applyFill="1" applyBorder="1" applyAlignment="1" applyProtection="1">
      <alignment horizontal="left" vertical="center" wrapText="1"/>
    </xf>
    <xf numFmtId="0" fontId="23" fillId="0" borderId="15" xfId="1974" applyFont="1" applyFill="1" applyBorder="1" applyAlignment="1" applyProtection="1">
      <alignment horizontal="left" vertical="center" wrapText="1"/>
    </xf>
    <xf numFmtId="0" fontId="23" fillId="0" borderId="29" xfId="1974" applyFont="1" applyFill="1" applyBorder="1" applyAlignment="1" applyProtection="1">
      <alignment horizontal="left" vertical="center" wrapText="1"/>
    </xf>
    <xf numFmtId="0" fontId="23" fillId="0" borderId="30" xfId="1974" applyFont="1" applyFill="1" applyBorder="1" applyAlignment="1" applyProtection="1">
      <alignment horizontal="left" vertical="center" wrapText="1"/>
    </xf>
    <xf numFmtId="0" fontId="23" fillId="0" borderId="1" xfId="1974" applyNumberFormat="1" applyFont="1" applyFill="1" applyBorder="1" applyAlignment="1" applyProtection="1">
      <alignment horizontal="center" vertical="center"/>
    </xf>
    <xf numFmtId="0" fontId="23" fillId="0" borderId="1" xfId="1974" applyFont="1" applyFill="1" applyBorder="1" applyAlignment="1" applyProtection="1">
      <alignment vertical="center" wrapText="1"/>
    </xf>
    <xf numFmtId="0" fontId="39" fillId="0" borderId="1" xfId="1992" applyFont="1" applyFill="1" applyBorder="1" applyAlignment="1"/>
    <xf numFmtId="0" fontId="40" fillId="0" borderId="1" xfId="1974" applyFont="1" applyFill="1" applyBorder="1" applyAlignment="1" applyProtection="1">
      <alignment horizontal="center" vertical="center" wrapText="1"/>
    </xf>
    <xf numFmtId="9" fontId="23" fillId="0" borderId="1" xfId="1974" applyNumberFormat="1" applyFont="1" applyFill="1" applyBorder="1" applyAlignment="1" applyProtection="1">
      <alignment horizontal="center" vertical="center" wrapText="1"/>
    </xf>
    <xf numFmtId="0" fontId="41" fillId="0" borderId="1" xfId="1974" applyFont="1" applyFill="1" applyBorder="1" applyAlignment="1" applyProtection="1">
      <alignment horizontal="left" vertical="center" wrapText="1"/>
    </xf>
    <xf numFmtId="0" fontId="42" fillId="0" borderId="0" xfId="0" applyFont="1">
      <alignment vertical="center"/>
    </xf>
    <xf numFmtId="0" fontId="36" fillId="0" borderId="0" xfId="1957" applyFont="1" applyFill="1" applyAlignment="1">
      <alignment horizontal="center" vertical="center" wrapText="1"/>
    </xf>
    <xf numFmtId="0" fontId="18" fillId="0" borderId="0" xfId="1957" applyFont="1" applyFill="1" applyAlignment="1">
      <alignment horizontal="center" vertical="center" wrapText="1"/>
    </xf>
    <xf numFmtId="0" fontId="23" fillId="0" borderId="23" xfId="1957" applyFont="1" applyFill="1" applyBorder="1" applyAlignment="1">
      <alignment horizontal="center" vertical="center" wrapText="1"/>
    </xf>
    <xf numFmtId="0" fontId="23" fillId="0" borderId="24" xfId="1957" applyFont="1" applyFill="1" applyBorder="1" applyAlignment="1">
      <alignment horizontal="center" vertical="center" wrapText="1"/>
    </xf>
    <xf numFmtId="0" fontId="23" fillId="0" borderId="14" xfId="1957" applyFont="1" applyFill="1" applyBorder="1" applyAlignment="1">
      <alignment horizontal="center" vertical="center" wrapText="1"/>
    </xf>
    <xf numFmtId="0" fontId="23" fillId="0" borderId="1" xfId="1957" applyFont="1" applyFill="1" applyBorder="1" applyAlignment="1">
      <alignment horizontal="center" vertical="center" wrapText="1"/>
    </xf>
    <xf numFmtId="0" fontId="23" fillId="0" borderId="25" xfId="1957" applyFont="1" applyFill="1" applyBorder="1" applyAlignment="1">
      <alignment horizontal="center" vertical="center" wrapText="1"/>
    </xf>
    <xf numFmtId="0" fontId="23" fillId="0" borderId="26" xfId="1957" applyFont="1" applyFill="1" applyBorder="1" applyAlignment="1">
      <alignment horizontal="center" vertical="center" wrapText="1"/>
    </xf>
    <xf numFmtId="0" fontId="38" fillId="0" borderId="17" xfId="1123" applyFont="1" applyFill="1" applyBorder="1" applyAlignment="1">
      <alignment vertical="center"/>
    </xf>
    <xf numFmtId="0" fontId="43" fillId="4" borderId="23" xfId="1957" applyFont="1" applyFill="1" applyBorder="1" applyAlignment="1">
      <alignment horizontal="center" vertical="center" wrapText="1"/>
    </xf>
    <xf numFmtId="0" fontId="43" fillId="4" borderId="24" xfId="1957" applyFont="1" applyFill="1" applyBorder="1" applyAlignment="1">
      <alignment horizontal="center" vertical="center" wrapText="1"/>
    </xf>
    <xf numFmtId="0" fontId="43" fillId="4" borderId="14" xfId="1957" applyFont="1" applyFill="1" applyBorder="1" applyAlignment="1">
      <alignment horizontal="center" vertical="center" wrapText="1"/>
    </xf>
    <xf numFmtId="0" fontId="38" fillId="0" borderId="27" xfId="1123" applyFont="1" applyFill="1" applyBorder="1" applyAlignment="1">
      <alignment vertical="center"/>
    </xf>
    <xf numFmtId="0" fontId="38" fillId="0" borderId="0" xfId="1123" applyFont="1" applyFill="1" applyBorder="1" applyAlignment="1">
      <alignment vertical="center"/>
    </xf>
    <xf numFmtId="0" fontId="38" fillId="0" borderId="28" xfId="1123" applyFont="1" applyFill="1" applyBorder="1" applyAlignment="1">
      <alignment vertical="center"/>
    </xf>
    <xf numFmtId="0" fontId="38" fillId="0" borderId="15" xfId="1123" applyFont="1" applyFill="1" applyBorder="1" applyAlignment="1">
      <alignment vertical="center"/>
    </xf>
    <xf numFmtId="0" fontId="23" fillId="0" borderId="25" xfId="1957" applyFont="1" applyFill="1" applyBorder="1" applyAlignment="1">
      <alignment horizontal="left" vertical="center" wrapText="1"/>
    </xf>
    <xf numFmtId="0" fontId="23" fillId="0" borderId="26" xfId="1957" applyFont="1" applyFill="1" applyBorder="1" applyAlignment="1">
      <alignment horizontal="left" vertical="center" wrapText="1"/>
    </xf>
    <xf numFmtId="0" fontId="23" fillId="0" borderId="17" xfId="1957" applyFont="1" applyFill="1" applyBorder="1" applyAlignment="1">
      <alignment horizontal="left" vertical="center" wrapText="1"/>
    </xf>
    <xf numFmtId="0" fontId="23" fillId="0" borderId="15" xfId="1957" applyFont="1" applyFill="1" applyBorder="1" applyAlignment="1">
      <alignment horizontal="left" vertical="center" wrapText="1"/>
    </xf>
    <xf numFmtId="0" fontId="23" fillId="0" borderId="29" xfId="1957" applyFont="1" applyFill="1" applyBorder="1" applyAlignment="1">
      <alignment horizontal="left" vertical="center" wrapText="1"/>
    </xf>
    <xf numFmtId="0" fontId="23" fillId="0" borderId="30" xfId="1957" applyFont="1" applyFill="1" applyBorder="1" applyAlignment="1">
      <alignment horizontal="left" vertical="center" wrapText="1"/>
    </xf>
    <xf numFmtId="0" fontId="23" fillId="0" borderId="1" xfId="1957" applyNumberFormat="1" applyFont="1" applyFill="1" applyBorder="1" applyAlignment="1">
      <alignment horizontal="center" vertical="center"/>
    </xf>
    <xf numFmtId="0" fontId="38" fillId="0" borderId="1" xfId="1123" applyFont="1" applyBorder="1" applyAlignment="1">
      <alignment horizontal="center" vertical="center" wrapText="1"/>
    </xf>
    <xf numFmtId="0" fontId="38" fillId="0" borderId="1" xfId="1123" applyFont="1" applyFill="1" applyBorder="1" applyAlignment="1"/>
    <xf numFmtId="9" fontId="44" fillId="0" borderId="1" xfId="1123" applyNumberFormat="1" applyFont="1" applyBorder="1" applyAlignment="1">
      <alignment horizontal="center" vertical="center" wrapText="1"/>
    </xf>
    <xf numFmtId="0" fontId="44" fillId="0" borderId="1" xfId="1123" applyFont="1" applyBorder="1" applyAlignment="1">
      <alignment horizontal="center" vertical="center" wrapText="1"/>
    </xf>
    <xf numFmtId="0" fontId="23" fillId="0" borderId="1" xfId="1123" applyFont="1" applyBorder="1" applyAlignment="1">
      <alignment horizontal="center" vertical="center" wrapText="1"/>
    </xf>
    <xf numFmtId="0" fontId="0" fillId="0" borderId="0" xfId="1123">
      <alignment vertical="center"/>
    </xf>
    <xf numFmtId="0" fontId="42" fillId="0" borderId="0" xfId="1123" applyFont="1">
      <alignment vertical="center"/>
    </xf>
    <xf numFmtId="0" fontId="23" fillId="0" borderId="0" xfId="1957" applyFont="1" applyFill="1" applyBorder="1" applyAlignment="1">
      <alignment horizontal="center" vertical="center" wrapText="1"/>
    </xf>
    <xf numFmtId="0" fontId="23" fillId="0" borderId="0" xfId="1957" applyFont="1" applyFill="1" applyBorder="1" applyAlignment="1">
      <alignment vertical="center" wrapText="1"/>
    </xf>
    <xf numFmtId="0" fontId="36" fillId="0" borderId="0" xfId="1957" applyFont="1" applyFill="1" applyBorder="1" applyAlignment="1">
      <alignment horizontal="center" vertical="center" wrapText="1"/>
    </xf>
    <xf numFmtId="0" fontId="18" fillId="0" borderId="0" xfId="1957" applyFont="1" applyFill="1" applyBorder="1" applyAlignment="1">
      <alignment horizontal="center" vertical="center" wrapText="1"/>
    </xf>
    <xf numFmtId="0" fontId="38" fillId="0" borderId="17" xfId="1170" applyFont="1" applyFill="1" applyBorder="1" applyAlignment="1">
      <alignment vertical="center"/>
    </xf>
    <xf numFmtId="0" fontId="45" fillId="3" borderId="23" xfId="1957" applyFont="1" applyFill="1" applyBorder="1" applyAlignment="1">
      <alignment horizontal="center" vertical="center" wrapText="1"/>
    </xf>
    <xf numFmtId="0" fontId="45" fillId="3" borderId="24" xfId="1957" applyFont="1" applyFill="1" applyBorder="1" applyAlignment="1">
      <alignment horizontal="center" vertical="center" wrapText="1"/>
    </xf>
    <xf numFmtId="0" fontId="45" fillId="3" borderId="14" xfId="1957" applyFont="1" applyFill="1" applyBorder="1" applyAlignment="1">
      <alignment horizontal="center" vertical="center" wrapText="1"/>
    </xf>
    <xf numFmtId="0" fontId="38" fillId="0" borderId="27" xfId="1170" applyFont="1" applyFill="1" applyBorder="1" applyAlignment="1">
      <alignment vertical="center"/>
    </xf>
    <xf numFmtId="0" fontId="38" fillId="0" borderId="0" xfId="1170" applyFont="1" applyFill="1" applyBorder="1" applyAlignment="1">
      <alignment vertical="center"/>
    </xf>
    <xf numFmtId="0" fontId="38" fillId="0" borderId="28" xfId="1170" applyFont="1" applyFill="1" applyBorder="1" applyAlignment="1">
      <alignment vertical="center"/>
    </xf>
    <xf numFmtId="0" fontId="38" fillId="0" borderId="15" xfId="1170" applyFont="1" applyFill="1" applyBorder="1" applyAlignment="1">
      <alignment vertical="center"/>
    </xf>
    <xf numFmtId="0" fontId="23" fillId="0" borderId="1" xfId="1957" applyFont="1" applyFill="1" applyBorder="1" applyAlignment="1">
      <alignment vertical="center" wrapText="1"/>
    </xf>
    <xf numFmtId="0" fontId="39" fillId="0" borderId="1" xfId="1170" applyFont="1" applyFill="1" applyBorder="1" applyAlignment="1"/>
    <xf numFmtId="9" fontId="23" fillId="0" borderId="1" xfId="1957" applyNumberFormat="1" applyFont="1" applyFill="1" applyBorder="1" applyAlignment="1">
      <alignment horizontal="center" vertical="center" wrapText="1"/>
    </xf>
    <xf numFmtId="0" fontId="23" fillId="0" borderId="1" xfId="1957" applyFont="1" applyFill="1" applyBorder="1" applyAlignment="1">
      <alignment horizontal="right" vertical="center" wrapText="1"/>
    </xf>
    <xf numFmtId="9" fontId="23" fillId="0" borderId="1" xfId="1957" applyNumberFormat="1" applyFont="1" applyFill="1" applyBorder="1" applyAlignment="1">
      <alignment vertical="center" wrapText="1"/>
    </xf>
    <xf numFmtId="0" fontId="0" fillId="0" borderId="0" xfId="1170">
      <alignment vertical="center"/>
    </xf>
    <xf numFmtId="0" fontId="46" fillId="0" borderId="0" xfId="0" applyFont="1" applyAlignment="1">
      <alignment horizontal="center" vertical="center"/>
    </xf>
    <xf numFmtId="0" fontId="47" fillId="0" borderId="0" xfId="0" applyFont="1" applyAlignment="1">
      <alignment horizontal="right" vertical="center"/>
    </xf>
    <xf numFmtId="0" fontId="48" fillId="0" borderId="1" xfId="0" applyFont="1" applyBorder="1" applyAlignment="1">
      <alignment horizontal="center" vertical="center"/>
    </xf>
    <xf numFmtId="195" fontId="49" fillId="0" borderId="1" xfId="0" applyNumberFormat="1" applyFont="1" applyBorder="1" applyAlignment="1">
      <alignment horizontal="right" vertical="center"/>
    </xf>
    <xf numFmtId="0" fontId="49" fillId="0" borderId="1" xfId="0" applyFont="1" applyBorder="1">
      <alignment vertical="center"/>
    </xf>
    <xf numFmtId="195" fontId="49" fillId="0" borderId="1" xfId="0" applyNumberFormat="1" applyFont="1" applyBorder="1">
      <alignment vertical="center"/>
    </xf>
    <xf numFmtId="0" fontId="47" fillId="0" borderId="0" xfId="0" applyFont="1">
      <alignment vertical="center"/>
    </xf>
    <xf numFmtId="0" fontId="17" fillId="0" borderId="0" xfId="2000" applyFont="1" applyAlignment="1">
      <alignment horizontal="center" vertical="center" wrapText="1"/>
    </xf>
    <xf numFmtId="0" fontId="18" fillId="0" borderId="0" xfId="2000" applyFont="1" applyAlignment="1">
      <alignment horizontal="center"/>
    </xf>
    <xf numFmtId="0" fontId="18" fillId="0" borderId="0" xfId="2000" applyFont="1" applyAlignment="1">
      <alignment horizontal="right"/>
    </xf>
    <xf numFmtId="0" fontId="19" fillId="0" borderId="1" xfId="2000" applyFont="1" applyBorder="1" applyAlignment="1">
      <alignment horizontal="center" vertical="center" wrapText="1"/>
    </xf>
    <xf numFmtId="0" fontId="19" fillId="0" borderId="2" xfId="2000" applyFont="1" applyBorder="1" applyAlignment="1">
      <alignment horizontal="center" vertical="center" wrapText="1"/>
    </xf>
    <xf numFmtId="0" fontId="19" fillId="0" borderId="4" xfId="2000" applyFont="1" applyBorder="1" applyAlignment="1">
      <alignment horizontal="center" vertical="center" wrapText="1"/>
    </xf>
    <xf numFmtId="0" fontId="18" fillId="0" borderId="1" xfId="2000" applyFont="1" applyBorder="1" applyAlignment="1">
      <alignment horizontal="center" vertical="center" wrapText="1"/>
    </xf>
    <xf numFmtId="0" fontId="18" fillId="0" borderId="1" xfId="2000" applyFont="1" applyBorder="1" applyAlignment="1">
      <alignment vertical="center" wrapText="1"/>
    </xf>
    <xf numFmtId="195" fontId="18" fillId="0" borderId="1" xfId="2000" applyNumberFormat="1" applyFont="1" applyBorder="1" applyAlignment="1">
      <alignment vertical="center" wrapText="1"/>
    </xf>
    <xf numFmtId="0" fontId="27" fillId="3" borderId="0" xfId="0" applyNumberFormat="1" applyFont="1" applyFill="1" applyBorder="1" applyAlignment="1" applyProtection="1">
      <alignment vertical="center"/>
      <protection locked="0"/>
    </xf>
    <xf numFmtId="0" fontId="18" fillId="3" borderId="0" xfId="0" applyNumberFormat="1" applyFont="1" applyFill="1" applyBorder="1" applyAlignment="1" applyProtection="1">
      <alignment vertical="center"/>
      <protection locked="0"/>
    </xf>
    <xf numFmtId="0" fontId="50" fillId="3" borderId="0" xfId="0" applyNumberFormat="1" applyFont="1" applyFill="1" applyBorder="1" applyAlignment="1" applyProtection="1">
      <alignment vertical="center"/>
      <protection locked="0"/>
    </xf>
    <xf numFmtId="0" fontId="51" fillId="3" borderId="0" xfId="0" applyNumberFormat="1" applyFont="1" applyFill="1" applyBorder="1" applyAlignment="1" applyProtection="1">
      <alignment horizontal="center" vertical="center"/>
      <protection locked="0"/>
    </xf>
    <xf numFmtId="0" fontId="50" fillId="3" borderId="0" xfId="0" applyNumberFormat="1" applyFont="1" applyFill="1" applyBorder="1" applyAlignment="1" applyProtection="1">
      <alignment horizontal="center" vertical="center"/>
      <protection locked="0"/>
    </xf>
    <xf numFmtId="0" fontId="19" fillId="3" borderId="23" xfId="0" applyNumberFormat="1" applyFont="1" applyFill="1" applyBorder="1" applyAlignment="1" applyProtection="1">
      <alignment horizontal="center" vertical="center"/>
      <protection locked="0"/>
    </xf>
    <xf numFmtId="0" fontId="19" fillId="3" borderId="24" xfId="0" applyNumberFormat="1" applyFont="1" applyFill="1" applyBorder="1" applyAlignment="1" applyProtection="1">
      <alignment horizontal="center" vertical="center"/>
      <protection locked="0"/>
    </xf>
    <xf numFmtId="0" fontId="19" fillId="3" borderId="14" xfId="0" applyNumberFormat="1" applyFont="1" applyFill="1" applyBorder="1" applyAlignment="1" applyProtection="1">
      <alignment horizontal="center" vertical="center"/>
      <protection locked="0"/>
    </xf>
    <xf numFmtId="0" fontId="19" fillId="3" borderId="1" xfId="0" applyNumberFormat="1" applyFont="1" applyFill="1" applyBorder="1" applyAlignment="1" applyProtection="1">
      <alignment horizontal="center" vertical="center"/>
      <protection locked="0"/>
    </xf>
    <xf numFmtId="0" fontId="19" fillId="3" borderId="1" xfId="0" applyNumberFormat="1" applyFont="1" applyFill="1" applyBorder="1" applyAlignment="1" applyProtection="1">
      <alignment horizontal="center" vertical="center" wrapText="1"/>
      <protection locked="0"/>
    </xf>
    <xf numFmtId="0" fontId="52" fillId="3" borderId="1" xfId="0" applyNumberFormat="1" applyFont="1" applyFill="1" applyBorder="1" applyAlignment="1" applyProtection="1">
      <alignment horizontal="left" vertical="center"/>
      <protection locked="0"/>
    </xf>
    <xf numFmtId="1" fontId="52" fillId="3" borderId="1" xfId="0" applyNumberFormat="1" applyFont="1" applyFill="1" applyBorder="1" applyAlignment="1" applyProtection="1">
      <alignment horizontal="left" vertical="center"/>
    </xf>
    <xf numFmtId="1" fontId="30" fillId="3" borderId="1" xfId="0" applyNumberFormat="1" applyFont="1" applyFill="1" applyBorder="1" applyAlignment="1" applyProtection="1">
      <alignment vertical="center"/>
    </xf>
    <xf numFmtId="1" fontId="52" fillId="3" borderId="1" xfId="0" applyNumberFormat="1" applyFont="1" applyFill="1" applyBorder="1" applyAlignment="1" applyProtection="1">
      <alignment vertical="center"/>
      <protection locked="0"/>
    </xf>
    <xf numFmtId="1" fontId="52" fillId="3" borderId="1" xfId="0" applyNumberFormat="1" applyFont="1" applyFill="1" applyBorder="1" applyAlignment="1" applyProtection="1">
      <alignment vertical="center"/>
    </xf>
    <xf numFmtId="1" fontId="30" fillId="3" borderId="1" xfId="0" applyNumberFormat="1" applyFont="1" applyFill="1" applyBorder="1" applyAlignment="1" applyProtection="1">
      <alignment horizontal="left" vertical="center"/>
      <protection locked="0"/>
    </xf>
    <xf numFmtId="1" fontId="30" fillId="3" borderId="1" xfId="0" applyNumberFormat="1" applyFont="1" applyFill="1" applyBorder="1" applyAlignment="1" applyProtection="1">
      <alignment horizontal="left" vertical="center"/>
    </xf>
    <xf numFmtId="0" fontId="30" fillId="3" borderId="1" xfId="0" applyNumberFormat="1" applyFont="1" applyFill="1" applyBorder="1" applyAlignment="1" applyProtection="1">
      <alignment vertical="center"/>
      <protection locked="0"/>
    </xf>
    <xf numFmtId="1" fontId="30" fillId="3" borderId="1" xfId="0" applyNumberFormat="1" applyFont="1" applyFill="1" applyBorder="1" applyAlignment="1" applyProtection="1">
      <alignment vertical="center"/>
      <protection locked="0"/>
    </xf>
    <xf numFmtId="3" fontId="30" fillId="3" borderId="1" xfId="0" applyNumberFormat="1" applyFont="1" applyFill="1" applyBorder="1" applyAlignment="1" applyProtection="1">
      <alignment vertical="center"/>
      <protection locked="0"/>
    </xf>
    <xf numFmtId="0" fontId="30" fillId="3" borderId="1" xfId="0" applyNumberFormat="1" applyFont="1" applyFill="1" applyBorder="1" applyAlignment="1" applyProtection="1">
      <alignment vertical="center" wrapText="1"/>
      <protection locked="0"/>
    </xf>
    <xf numFmtId="0" fontId="30" fillId="3" borderId="1" xfId="0" applyNumberFormat="1" applyFont="1" applyFill="1" applyBorder="1" applyAlignment="1" applyProtection="1">
      <alignment vertical="center"/>
    </xf>
    <xf numFmtId="0" fontId="30" fillId="3" borderId="1" xfId="0" applyFont="1" applyFill="1" applyBorder="1" applyAlignment="1" applyProtection="1">
      <alignment vertical="center"/>
      <protection locked="0"/>
    </xf>
    <xf numFmtId="0" fontId="50" fillId="3" borderId="0" xfId="0" applyFont="1" applyFill="1" applyBorder="1" applyAlignment="1" applyProtection="1">
      <alignment vertical="center"/>
      <protection locked="0"/>
    </xf>
    <xf numFmtId="3" fontId="30" fillId="3" borderId="2" xfId="0" applyNumberFormat="1" applyFont="1" applyFill="1" applyBorder="1" applyAlignment="1" applyProtection="1">
      <alignment vertical="center"/>
      <protection locked="0"/>
    </xf>
    <xf numFmtId="0" fontId="30" fillId="3" borderId="23" xfId="0" applyNumberFormat="1" applyFont="1" applyFill="1" applyBorder="1" applyAlignment="1" applyProtection="1">
      <alignment vertical="center"/>
      <protection locked="0"/>
    </xf>
    <xf numFmtId="1" fontId="30" fillId="3" borderId="14" xfId="0" applyNumberFormat="1" applyFont="1" applyFill="1" applyBorder="1" applyAlignment="1" applyProtection="1">
      <alignment vertical="center"/>
      <protection locked="0"/>
    </xf>
    <xf numFmtId="0" fontId="52" fillId="3" borderId="1" xfId="0" applyNumberFormat="1" applyFont="1" applyFill="1" applyBorder="1" applyAlignment="1" applyProtection="1">
      <alignment horizontal="distributed" vertical="center"/>
      <protection locked="0"/>
    </xf>
    <xf numFmtId="0" fontId="50" fillId="3" borderId="1" xfId="0" applyNumberFormat="1" applyFont="1" applyFill="1" applyBorder="1" applyAlignment="1" applyProtection="1">
      <alignment vertical="center"/>
      <protection locked="0"/>
    </xf>
    <xf numFmtId="1" fontId="50" fillId="3" borderId="1" xfId="0" applyNumberFormat="1" applyFont="1" applyFill="1" applyBorder="1" applyAlignment="1" applyProtection="1">
      <alignment vertical="center"/>
    </xf>
    <xf numFmtId="1" fontId="30" fillId="3" borderId="4" xfId="0" applyNumberFormat="1" applyFont="1" applyFill="1" applyBorder="1" applyAlignment="1" applyProtection="1">
      <alignment horizontal="left" vertical="center"/>
      <protection locked="0"/>
    </xf>
    <xf numFmtId="0" fontId="50" fillId="3" borderId="1" xfId="0" applyFont="1" applyFill="1" applyBorder="1" applyAlignment="1" applyProtection="1">
      <alignment vertical="center"/>
      <protection locked="0"/>
    </xf>
    <xf numFmtId="0" fontId="30" fillId="3" borderId="1" xfId="0" applyNumberFormat="1" applyFont="1" applyFill="1" applyBorder="1" applyAlignment="1" applyProtection="1">
      <alignment horizontal="left" vertical="center" wrapText="1"/>
      <protection locked="0"/>
    </xf>
    <xf numFmtId="0" fontId="53" fillId="0" borderId="0" xfId="1957" applyFont="1" applyBorder="1" applyAlignment="1" applyProtection="1">
      <alignment horizontal="center" vertical="center"/>
    </xf>
    <xf numFmtId="0" fontId="54" fillId="0" borderId="0" xfId="1957" applyFont="1" applyBorder="1" applyAlignment="1" applyProtection="1">
      <alignment horizontal="left" vertical="center"/>
    </xf>
    <xf numFmtId="0" fontId="54" fillId="0" borderId="0" xfId="1957" applyFont="1" applyBorder="1" applyAlignment="1" applyProtection="1"/>
    <xf numFmtId="0" fontId="54" fillId="0" borderId="0" xfId="1957" applyFont="1" applyBorder="1" applyAlignment="1" applyProtection="1">
      <alignment horizontal="right" vertical="center"/>
    </xf>
    <xf numFmtId="0" fontId="54" fillId="0" borderId="12" xfId="1957" applyFont="1" applyBorder="1" applyAlignment="1" applyProtection="1">
      <alignment horizontal="center" vertical="center"/>
    </xf>
    <xf numFmtId="0" fontId="54" fillId="0" borderId="31" xfId="1957" applyFont="1" applyBorder="1" applyAlignment="1" applyProtection="1">
      <alignment horizontal="center" vertical="center"/>
    </xf>
    <xf numFmtId="0" fontId="54" fillId="0" borderId="13" xfId="1957" applyFont="1" applyBorder="1" applyAlignment="1" applyProtection="1">
      <alignment horizontal="center" vertical="center"/>
    </xf>
    <xf numFmtId="0" fontId="54" fillId="0" borderId="16" xfId="1957" applyFont="1" applyBorder="1" applyAlignment="1" applyProtection="1">
      <alignment horizontal="center" vertical="center"/>
    </xf>
    <xf numFmtId="0" fontId="54" fillId="0" borderId="32" xfId="1957" applyFont="1" applyBorder="1" applyAlignment="1" applyProtection="1">
      <alignment horizontal="center" vertical="center"/>
    </xf>
    <xf numFmtId="49" fontId="54" fillId="0" borderId="31" xfId="1957" applyNumberFormat="1" applyFont="1" applyBorder="1" applyAlignment="1" applyProtection="1">
      <alignment horizontal="left" vertical="center" wrapText="1"/>
    </xf>
    <xf numFmtId="4" fontId="54" fillId="0" borderId="31" xfId="1957" applyNumberFormat="1" applyFont="1" applyBorder="1" applyAlignment="1" applyProtection="1">
      <alignment horizontal="right" vertical="center" wrapText="1"/>
    </xf>
    <xf numFmtId="4" fontId="54" fillId="0" borderId="12" xfId="1957" applyNumberFormat="1" applyFont="1" applyBorder="1" applyAlignment="1" applyProtection="1">
      <alignment horizontal="right" vertical="center" wrapText="1"/>
    </xf>
    <xf numFmtId="0" fontId="38" fillId="0" borderId="0" xfId="1957" applyFont="1" applyBorder="1" applyAlignment="1" applyProtection="1"/>
    <xf numFmtId="0" fontId="53" fillId="0" borderId="0" xfId="1957" applyFont="1" applyBorder="1" applyAlignment="1" applyProtection="1"/>
    <xf numFmtId="0" fontId="55" fillId="0" borderId="0" xfId="1957" applyFont="1" applyBorder="1" applyAlignment="1" applyProtection="1"/>
    <xf numFmtId="0" fontId="50" fillId="3" borderId="0" xfId="0" applyFont="1" applyFill="1">
      <alignment vertical="center"/>
    </xf>
    <xf numFmtId="0" fontId="50" fillId="3" borderId="0" xfId="0" applyNumberFormat="1" applyFont="1" applyFill="1" applyBorder="1" applyAlignment="1" applyProtection="1">
      <alignment horizontal="right" vertical="center"/>
      <protection locked="0"/>
    </xf>
    <xf numFmtId="199" fontId="30" fillId="3" borderId="1" xfId="0" applyNumberFormat="1" applyFont="1" applyFill="1" applyBorder="1" applyAlignment="1" applyProtection="1">
      <alignment horizontal="left" vertical="center"/>
      <protection locked="0"/>
    </xf>
    <xf numFmtId="176" fontId="30" fillId="3" borderId="1" xfId="0" applyNumberFormat="1" applyFont="1" applyFill="1" applyBorder="1" applyAlignment="1" applyProtection="1">
      <alignment horizontal="left" vertical="center"/>
      <protection locked="0"/>
    </xf>
    <xf numFmtId="199" fontId="30" fillId="3" borderId="4" xfId="0" applyNumberFormat="1" applyFont="1" applyFill="1" applyBorder="1" applyAlignment="1" applyProtection="1">
      <alignment horizontal="left" vertical="center"/>
      <protection locked="0"/>
    </xf>
    <xf numFmtId="176" fontId="30" fillId="3" borderId="4" xfId="0" applyNumberFormat="1" applyFont="1" applyFill="1" applyBorder="1" applyAlignment="1" applyProtection="1">
      <alignment horizontal="left" vertical="center"/>
      <protection locked="0"/>
    </xf>
    <xf numFmtId="0" fontId="30" fillId="3" borderId="4" xfId="0" applyNumberFormat="1" applyFont="1" applyFill="1" applyBorder="1" applyAlignment="1" applyProtection="1">
      <alignment vertical="center"/>
      <protection locked="0"/>
    </xf>
    <xf numFmtId="0" fontId="52" fillId="3" borderId="1" xfId="0" applyNumberFormat="1" applyFont="1" applyFill="1" applyBorder="1" applyAlignment="1" applyProtection="1">
      <alignment vertical="center"/>
      <protection locked="0"/>
    </xf>
    <xf numFmtId="0" fontId="52" fillId="3" borderId="1" xfId="0" applyNumberFormat="1" applyFont="1" applyFill="1" applyBorder="1" applyAlignment="1" applyProtection="1">
      <alignment vertical="center"/>
    </xf>
    <xf numFmtId="0" fontId="30" fillId="3" borderId="1" xfId="0" applyNumberFormat="1" applyFont="1" applyFill="1" applyBorder="1" applyAlignment="1" applyProtection="1">
      <alignment horizontal="left" vertical="center"/>
      <protection locked="0"/>
    </xf>
    <xf numFmtId="0" fontId="30" fillId="3" borderId="0" xfId="0" applyNumberFormat="1" applyFont="1" applyFill="1" applyBorder="1" applyAlignment="1" applyProtection="1">
      <alignment vertical="center"/>
      <protection locked="0"/>
    </xf>
    <xf numFmtId="0" fontId="50" fillId="3" borderId="1" xfId="0" applyNumberFormat="1" applyFont="1" applyFill="1" applyBorder="1" applyAlignment="1" applyProtection="1">
      <alignment vertical="center"/>
    </xf>
    <xf numFmtId="0" fontId="27" fillId="3" borderId="0" xfId="0" applyNumberFormat="1" applyFont="1" applyFill="1" applyBorder="1" applyAlignment="1">
      <alignment vertical="center"/>
    </xf>
    <xf numFmtId="0" fontId="0" fillId="3" borderId="0" xfId="0" applyNumberFormat="1" applyFont="1" applyFill="1" applyBorder="1" applyAlignment="1">
      <alignment vertical="center"/>
    </xf>
    <xf numFmtId="0" fontId="51" fillId="3" borderId="0" xfId="0" applyNumberFormat="1" applyFont="1" applyFill="1" applyBorder="1" applyAlignment="1">
      <alignment horizontal="center" vertical="center"/>
    </xf>
    <xf numFmtId="0" fontId="0" fillId="3" borderId="0" xfId="0" applyNumberFormat="1" applyFont="1" applyFill="1" applyBorder="1" applyAlignment="1">
      <alignment horizontal="right" vertical="center"/>
    </xf>
    <xf numFmtId="0" fontId="19" fillId="3" borderId="1" xfId="0" applyNumberFormat="1" applyFont="1" applyFill="1" applyBorder="1" applyAlignment="1">
      <alignment horizontal="center" vertical="center"/>
    </xf>
    <xf numFmtId="0" fontId="19" fillId="3" borderId="1" xfId="0" applyNumberFormat="1" applyFont="1" applyFill="1" applyBorder="1" applyAlignment="1">
      <alignment horizontal="center" vertical="center" wrapText="1"/>
    </xf>
    <xf numFmtId="0" fontId="30" fillId="3" borderId="1" xfId="0" applyNumberFormat="1" applyFont="1" applyFill="1" applyBorder="1" applyAlignment="1">
      <alignment vertical="center"/>
    </xf>
    <xf numFmtId="0" fontId="56" fillId="3" borderId="1" xfId="0" applyNumberFormat="1" applyFont="1" applyFill="1" applyBorder="1" applyAlignment="1" applyProtection="1">
      <alignment vertical="center"/>
      <protection locked="0"/>
    </xf>
    <xf numFmtId="0" fontId="52" fillId="3" borderId="1" xfId="0" applyNumberFormat="1" applyFont="1" applyFill="1" applyBorder="1" applyAlignment="1">
      <alignment horizontal="distributed" vertical="center"/>
    </xf>
    <xf numFmtId="0" fontId="57" fillId="0" borderId="29" xfId="1399" applyFont="1" applyBorder="1" applyAlignment="1" applyProtection="1">
      <alignment horizontal="center" vertical="center"/>
      <protection locked="0"/>
    </xf>
    <xf numFmtId="0" fontId="58" fillId="0" borderId="2" xfId="1399" applyFont="1" applyBorder="1" applyAlignment="1" applyProtection="1">
      <alignment horizontal="center" vertical="center" wrapText="1"/>
      <protection locked="0"/>
    </xf>
    <xf numFmtId="0" fontId="0" fillId="0" borderId="1" xfId="0" applyBorder="1">
      <alignment vertical="center"/>
    </xf>
    <xf numFmtId="0" fontId="58" fillId="0" borderId="3" xfId="1399" applyFont="1" applyBorder="1" applyAlignment="1" applyProtection="1">
      <alignment horizontal="center" vertical="center" wrapText="1"/>
      <protection locked="0"/>
    </xf>
    <xf numFmtId="0" fontId="58" fillId="0" borderId="1" xfId="1399" applyFont="1" applyBorder="1" applyAlignment="1" applyProtection="1">
      <alignment horizontal="center" vertical="center" wrapText="1"/>
      <protection locked="0"/>
    </xf>
    <xf numFmtId="0" fontId="58" fillId="0" borderId="1" xfId="1399" applyFont="1" applyBorder="1" applyAlignment="1" applyProtection="1">
      <alignment horizontal="center" vertical="center"/>
      <protection locked="0"/>
    </xf>
    <xf numFmtId="0" fontId="18" fillId="0" borderId="0" xfId="1399"/>
    <xf numFmtId="0" fontId="59" fillId="0" borderId="0" xfId="1399" applyFont="1" applyAlignment="1" applyProtection="1">
      <alignment horizontal="left" vertical="center"/>
      <protection locked="0"/>
    </xf>
  </cellXfs>
  <cellStyles count="2814">
    <cellStyle name="常规" xfId="0" builtinId="0"/>
    <cellStyle name="差_gdp" xfId="1"/>
    <cellStyle name="货币[0]" xfId="2" builtinId="7"/>
    <cellStyle name="Input [yellow]" xfId="3"/>
    <cellStyle name="??¨′" xfId="4"/>
    <cellStyle name="????" xfId="5"/>
    <cellStyle name="好_Book1_1 2 2" xfId="6"/>
    <cellStyle name="货币" xfId="7" builtinId="4"/>
    <cellStyle name="Comma_04" xfId="8"/>
    <cellStyle name="差_2006年22湖南 2_2016指标账指（3.3）" xfId="9"/>
    <cellStyle name="好_09黑龙江_财力性转移支付2010年预算参考数 2" xfId="10"/>
    <cellStyle name="20% - 强调文字颜色 3" xfId="11" builtinId="38"/>
    <cellStyle name="差_教育(按照总人口测算）—20080416 2 2" xfId="12"/>
    <cellStyle name="输入" xfId="13" builtinId="20"/>
    <cellStyle name="差_县市旗测算20080508" xfId="14"/>
    <cellStyle name="差_11大理 2" xfId="15"/>
    <cellStyle name="Accent2 - 40%" xfId="16"/>
    <cellStyle name="千位分隔[0]" xfId="17" builtinId="6"/>
    <cellStyle name="差_一般预算支出口径剔除表_财力性转移支付2010年预算参考数 2" xfId="18"/>
    <cellStyle name="差_危改资金测算" xfId="19"/>
    <cellStyle name="差_行政（人员） 3" xfId="20"/>
    <cellStyle name="Accent3 - 20%_鹤壁2016年结算对账最后一次 " xfId="21"/>
    <cellStyle name="???§??" xfId="22"/>
    <cellStyle name="40% - 强调文字颜色 3" xfId="23" builtinId="39"/>
    <cellStyle name="常规 26 2" xfId="24"/>
    <cellStyle name="差_其他部门(按照总人口测算）—20080416_鹤壁2016年结算对账最后一次 " xfId="25"/>
    <cellStyle name="差" xfId="26" builtinId="27"/>
    <cellStyle name="好_卫生(按照总人口测算）—20080416 2 2" xfId="27"/>
    <cellStyle name="好_07临沂_鹤壁2016年结算对账最后一次 " xfId="28"/>
    <cellStyle name="常规 7 3" xfId="29"/>
    <cellStyle name="差_2008年全省人员信息 2_2016指标账指（3.3） 2" xfId="30"/>
    <cellStyle name="千位分隔" xfId="31" builtinId="3"/>
    <cellStyle name="差_市辖区测算-新科目（20080626）" xfId="32"/>
    <cellStyle name="差_2006年水利统计指标统计表 2" xfId="33"/>
    <cellStyle name="60% - 强调文字颜色 3" xfId="34" builtinId="40"/>
    <cellStyle name="好_2008年全省汇总收支计算表_财力性转移支付2010年预算参考数 2" xfId="35"/>
    <cellStyle name="Accent6 4" xfId="36"/>
    <cellStyle name="差_教育(按照总人口测算）—20080416 2_2016指标账指（3.3） 2" xfId="37"/>
    <cellStyle name="好_2009年财力测算情况11.19 2" xfId="38"/>
    <cellStyle name="数字_鹤壁2016年结算对账最后一次 " xfId="39"/>
    <cellStyle name="差_缺口县区测算(财政部标准)" xfId="40"/>
    <cellStyle name="超链接" xfId="41" builtinId="8"/>
    <cellStyle name="Accent2 - 60%" xfId="42"/>
    <cellStyle name="Comma [0] 3" xfId="43"/>
    <cellStyle name="百分比" xfId="44" builtinId="5"/>
    <cellStyle name="百_04-19" xfId="45"/>
    <cellStyle name="已访问的超链接" xfId="46" builtinId="9"/>
    <cellStyle name="注释" xfId="47" builtinId="10"/>
    <cellStyle name="货_NJ18-15" xfId="48"/>
    <cellStyle name="好_缺口县区测算 2" xfId="49"/>
    <cellStyle name="差_省属监狱人员级别表(驻外) 2" xfId="50"/>
    <cellStyle name="差_安徽 缺口县区测算(地方填报)1_财力性转移支付2010年预算参考数" xfId="51"/>
    <cellStyle name="百_NJ17-26" xfId="52"/>
    <cellStyle name="差_Book1_财力性转移支付2010年预算参考数 2" xfId="53"/>
    <cellStyle name="?¡ì?" xfId="54"/>
    <cellStyle name="差_30云南_鹤壁2016年结算对账最后一次  2" xfId="55"/>
    <cellStyle name="好_市辖区测算-新科目（20080626） 2" xfId="56"/>
    <cellStyle name="60% - 强调文字颜色 2" xfId="57" builtinId="36"/>
    <cellStyle name="好_行政（人员）_民生政策最低支出需求_财力性转移支付2010年预算参考数" xfId="58"/>
    <cellStyle name="Accent5 - 60% 2 2" xfId="59"/>
    <cellStyle name="Accent6 3" xfId="60"/>
    <cellStyle name="标题 4" xfId="61" builtinId="19"/>
    <cellStyle name="差_gdp 3" xfId="62"/>
    <cellStyle name="?§??[" xfId="63"/>
    <cellStyle name="差_(财政总决算简表-2016年)收入导出数据 2" xfId="64"/>
    <cellStyle name="警告文本" xfId="65" builtinId="11"/>
    <cellStyle name="百_NJ18-39" xfId="66"/>
    <cellStyle name="差_津补贴保障测算(5.21) 2" xfId="67"/>
    <cellStyle name="差_省电力2008年 工作表 2_2016指标账指（3.3）" xfId="68"/>
    <cellStyle name="标题" xfId="69" builtinId="15"/>
    <cellStyle name="60% - 强调文字颜色 2 2 2" xfId="70"/>
    <cellStyle name="差_2006年28四川" xfId="71"/>
    <cellStyle name="?§??·" xfId="72"/>
    <cellStyle name="Accent1 - 60% 2 2" xfId="73"/>
    <cellStyle name="解释性文本" xfId="74" builtinId="53"/>
    <cellStyle name="标题 1" xfId="75" builtinId="16"/>
    <cellStyle name="差_测算结果汇总_财力性转移支付2010年预算参考数" xfId="76"/>
    <cellStyle name="差_文体广播事业(按照总人口测算）—20080416 2 2" xfId="77"/>
    <cellStyle name="百分比 4" xfId="78"/>
    <cellStyle name="标题 2" xfId="79" builtinId="17"/>
    <cellStyle name="差_农林水和城市维护标准支出20080505－县区合计_财力性转移支付2010年预算参考数" xfId="80"/>
    <cellStyle name="差_核定人数下发表" xfId="81"/>
    <cellStyle name="差_津补贴保障测算(5.21) 2 2" xfId="82"/>
    <cellStyle name="差_省电力2008年 工作表 2_2016指标账指（3.3） 2" xfId="83"/>
    <cellStyle name="0,0_x000d__x000a_NA_x000d__x000a_" xfId="84"/>
    <cellStyle name="60% - 强调文字颜色 1" xfId="85" builtinId="32"/>
    <cellStyle name="Accent4 2 2" xfId="86"/>
    <cellStyle name="Accent6 2" xfId="87"/>
    <cellStyle name="标题 3" xfId="88" builtinId="18"/>
    <cellStyle name="差_gdp 2" xfId="89"/>
    <cellStyle name="60% - 强调文字颜色 4" xfId="90" builtinId="44"/>
    <cellStyle name="输出" xfId="91" builtinId="21"/>
    <cellStyle name="计算" xfId="92" builtinId="22"/>
    <cellStyle name="检查单元格" xfId="93" builtinId="23"/>
    <cellStyle name="好_2008年财政收支预算草案(1.4)_鹤壁2016年结算对账最后一次 " xfId="94"/>
    <cellStyle name="好_其他部门(按照总人口测算）—20080416_县市旗测算-新科目（含人口规模效应）_财力性转移支付2010年预算参考数 2" xfId="95"/>
    <cellStyle name="差_2007一般预算支出口径剔除表" xfId="96"/>
    <cellStyle name="Ç§·" xfId="97"/>
    <cellStyle name="40% - 强调文字颜色 4 2" xfId="98"/>
    <cellStyle name="差_2008结算与财力(最终) 2" xfId="99"/>
    <cellStyle name="20% - 强调文字颜色 6" xfId="100" builtinId="50"/>
    <cellStyle name="好_民生政策最低支出需求_鹤壁2016年结算对账最后一次 " xfId="101"/>
    <cellStyle name="差_2010年收入预测表（20091230)） 2_2016指标账指（3.3）" xfId="102"/>
    <cellStyle name="常规 8 3" xfId="103"/>
    <cellStyle name="强调文字颜色 2" xfId="104" builtinId="33"/>
    <cellStyle name="»õ±ò[0]" xfId="105"/>
    <cellStyle name="百_2005-19" xfId="106"/>
    <cellStyle name="Currency [0]" xfId="107"/>
    <cellStyle name="百_NJ18-08" xfId="108"/>
    <cellStyle name="百_NJ18-13" xfId="109"/>
    <cellStyle name="差_2012年结余使用 2" xfId="110"/>
    <cellStyle name="表标题 2 2" xfId="111"/>
    <cellStyle name="链接单元格" xfId="112" builtinId="24"/>
    <cellStyle name="汇总" xfId="113" builtinId="25"/>
    <cellStyle name="差_Book2" xfId="114"/>
    <cellStyle name="差_平邑_财力性转移支付2010年预算参考数" xfId="115"/>
    <cellStyle name="好" xfId="116" builtinId="26"/>
    <cellStyle name="适中" xfId="117" builtinId="28"/>
    <cellStyle name="差_县市旗测算-新科目（20080626）_民生政策最低支出需求 2" xfId="118"/>
    <cellStyle name="20% - 强调文字颜色 5" xfId="119" builtinId="46"/>
    <cellStyle name="强调文字颜色 1" xfId="120" builtinId="29"/>
    <cellStyle name="差_县区合并测算20080423(按照各省比重）_不含人员经费系数_财力性转移支付2010年预算参考数 2" xfId="121"/>
    <cellStyle name="差_行政（人员）_县市旗测算-新科目（含人口规模效应）" xfId="122"/>
    <cellStyle name="百_2005-18" xfId="123"/>
    <cellStyle name="百_NJ18-07" xfId="124"/>
    <cellStyle name="百_NJ18-12" xfId="125"/>
    <cellStyle name="20% - 强调文字颜色 1" xfId="126" builtinId="30"/>
    <cellStyle name="差_12滨州 2_2016指标账指（3.3） 2" xfId="127"/>
    <cellStyle name="Accent6 - 20% 2 2" xfId="128"/>
    <cellStyle name="40% - 强调文字颜色 1" xfId="129" builtinId="31"/>
    <cellStyle name="差_县市旗测算-新科目（20080626）_不含人员经费系数" xfId="130"/>
    <cellStyle name="差_12滨州 2" xfId="131"/>
    <cellStyle name="好_复件 复件 2010年预算表格－2010-03-26-（含表间 公式） 2" xfId="132"/>
    <cellStyle name="好_gdp" xfId="133"/>
    <cellStyle name="»õ±ò_10" xfId="134"/>
    <cellStyle name="20% - 强调文字颜色 2" xfId="135" builtinId="34"/>
    <cellStyle name="40% - 强调文字颜色 2" xfId="136" builtinId="35"/>
    <cellStyle name="差_12滨州 3" xfId="137"/>
    <cellStyle name="差_县市旗测算20080508 2" xfId="138"/>
    <cellStyle name="强调文字颜色 3" xfId="139" builtinId="37"/>
    <cellStyle name="千位分隔[0] 2" xfId="140"/>
    <cellStyle name="常规 11_02支出需求及缺口县测算情况" xfId="141"/>
    <cellStyle name="Accent2 - 40% 2" xfId="142"/>
    <cellStyle name="好_人员工资和公用经费3 2" xfId="143"/>
    <cellStyle name="差_教育(按照总人口测算）—20080416_不含人员经费系数_财力性转移支付2010年预算参考数" xfId="144"/>
    <cellStyle name="百_NJ18-09" xfId="145"/>
    <cellStyle name="百_NJ18-14" xfId="146"/>
    <cellStyle name="差_县市旗测算20080508 3" xfId="147"/>
    <cellStyle name="强调文字颜色 4" xfId="148" builtinId="41"/>
    <cellStyle name="差_2006年34青海_财力性转移支付2010年预算参考数" xfId="149"/>
    <cellStyle name="差_其他部门(按照总人口测算）—20080416_不含人员经费系数_财力性转移支付2010年预算参考数" xfId="150"/>
    <cellStyle name="千位分隔[0] 3" xfId="151"/>
    <cellStyle name="Accent2 - 40% 3" xfId="152"/>
    <cellStyle name="20% - 强调文字颜色 4" xfId="153" builtinId="42"/>
    <cellStyle name="???à" xfId="154"/>
    <cellStyle name="差_农林水和城市维护标准支出20080505－县区合计 2_2016指标账指（3.3） 2" xfId="155"/>
    <cellStyle name="差_县市旗测算20080508_县市旗测算-新科目（含人口规模效应）_财力性转移支付2010年预算参考数 2" xfId="156"/>
    <cellStyle name="40% - 强调文字颜色 4" xfId="157" builtinId="43"/>
    <cellStyle name="强调文字颜色 5" xfId="158" builtinId="45"/>
    <cellStyle name="差_行政公检法测算_县市旗测算-新科目（含人口规模效应）" xfId="159"/>
    <cellStyle name="差_2008年财政收支预算草案(1.4)_鹤壁2016年结算对账最后一次 " xfId="160"/>
    <cellStyle name="百_NJ18-21" xfId="161"/>
    <cellStyle name="40% - 强调文字颜色 5" xfId="162" builtinId="47"/>
    <cellStyle name="差_行政(燃修费)_民生政策最低支出需求" xfId="163"/>
    <cellStyle name="60% - 强调文字颜色 5" xfId="164" builtinId="48"/>
    <cellStyle name="差_2006年全省财力计算表（中央、决算）" xfId="165"/>
    <cellStyle name="强调文字颜色 6" xfId="166" builtinId="49"/>
    <cellStyle name="差_2_财力性转移支付2010年预算参考数" xfId="167"/>
    <cellStyle name="差_2010省对市县转移支付测算表(10-21） 2" xfId="168"/>
    <cellStyle name="好_2010.10.30" xfId="169"/>
    <cellStyle name="百_NJ18-17" xfId="170"/>
    <cellStyle name="差_转移支付 2" xfId="171"/>
    <cellStyle name="40% - 强调文字颜色 6" xfId="172" builtinId="51"/>
    <cellStyle name="60% - 强调文字颜色 6" xfId="173" builtinId="52"/>
    <cellStyle name="好_县市旗测算-新科目（20080626） 2 2" xfId="174"/>
    <cellStyle name="Ç§î»[0]" xfId="175"/>
    <cellStyle name="Accent1" xfId="176"/>
    <cellStyle name="差_复件 2012年地方财政公共预算分级平衡情况表（5" xfId="177"/>
    <cellStyle name="好_2006年27重庆_财力性转移支付2010年预算参考数 2" xfId="178"/>
    <cellStyle name="??¨¬" xfId="179"/>
    <cellStyle name="差_20111127汇报附表（8张） 2" xfId="180"/>
    <cellStyle name="差_2006年30云南 3" xfId="181"/>
    <cellStyle name="??¨???" xfId="182"/>
    <cellStyle name="60% - 强调文字颜色 4 2" xfId="183"/>
    <cellStyle name="??¡" xfId="184"/>
    <cellStyle name="好_行政(燃修费)_民生政策最低支出需求_财力性转移支付2010年预算参考数" xfId="185"/>
    <cellStyle name="差_2008年全省人员信息_鹤壁2016年结算对账最后一次 " xfId="186"/>
    <cellStyle name="差_教育(按照总人口测算）—20080416 3" xfId="187"/>
    <cellStyle name="Accent1 2 2" xfId="188"/>
    <cellStyle name="??¨" xfId="189"/>
    <cellStyle name="差_文体广播事业(按照总人口测算）—20080416_财力性转移支付2010年预算参考数 2" xfId="190"/>
    <cellStyle name="差_农林水和城市维护标准支出20080505－县区合计_县市旗测算-新科目（含人口规模效应） 2" xfId="191"/>
    <cellStyle name="标题 3 2 2" xfId="192"/>
    <cellStyle name="好_27重庆" xfId="193"/>
    <cellStyle name="差_县市旗测算-新科目（20080627）_民生政策最低支出需求 2" xfId="194"/>
    <cellStyle name=" " xfId="195"/>
    <cellStyle name="差_1110洱源县_财力性转移支付2010年预算参考数" xfId="196"/>
    <cellStyle name="??" xfId="197"/>
    <cellStyle name="???" xfId="198"/>
    <cellStyle name="差_县市旗测算-新科目（20080627）" xfId="199"/>
    <cellStyle name="Accent3 - 60%" xfId="200"/>
    <cellStyle name="差_Book1 2 2" xfId="201"/>
    <cellStyle name="???¨" xfId="202"/>
    <cellStyle name="百_NJ18-19" xfId="203"/>
    <cellStyle name="差_城建部门" xfId="204"/>
    <cellStyle name="???¨¤" xfId="205"/>
    <cellStyle name="???à¨" xfId="206"/>
    <cellStyle name="百_03-17" xfId="207"/>
    <cellStyle name="??_NJ02-44" xfId="208"/>
    <cellStyle name="差_行政公检法测算_县市旗测算-新科目（含人口规模效应）_财力性转移支付2010年预算参考数 2" xfId="209"/>
    <cellStyle name="差_M01-2(州市补助收入)" xfId="210"/>
    <cellStyle name="Accent2 4" xfId="211"/>
    <cellStyle name="3_05" xfId="212"/>
    <cellStyle name="??¡à¨" xfId="213"/>
    <cellStyle name="Accent3 - 40% 2 2" xfId="214"/>
    <cellStyle name="Accent4 - 20%_鹤壁2016年结算对账最后一次 " xfId="215"/>
    <cellStyle name="??¨¬???" xfId="216"/>
    <cellStyle name="差_河南省农村义务教育教师绩效工资测算表8-12" xfId="217"/>
    <cellStyle name="_2005-17" xfId="218"/>
    <cellStyle name="差_平邑_财力性转移支付2010年预算参考数 2" xfId="219"/>
    <cellStyle name="差_12滨州_鹤壁2016年结算对账最后一次 " xfId="220"/>
    <cellStyle name="好 2" xfId="221"/>
    <cellStyle name="归盒啦_95" xfId="222"/>
    <cellStyle name="差_2007一般预算支出口径剔除表 2" xfId="223"/>
    <cellStyle name="??±" xfId="224"/>
    <cellStyle name="40% - 强调文字颜色 4 2 2" xfId="225"/>
    <cellStyle name="差_09黑龙江_财力性转移支付2010年预算参考数" xfId="226"/>
    <cellStyle name="差_河南省----2009-05-21（补充数据） 2" xfId="227"/>
    <cellStyle name="??±ò[" xfId="228"/>
    <cellStyle name="差_农林水和城市维护标准支出20080505－县区合计 3" xfId="229"/>
    <cellStyle name="??ì" xfId="230"/>
    <cellStyle name="百_NJ17-22" xfId="231"/>
    <cellStyle name="差_28四川_鹤壁2016年结算对账最后一次  2" xfId="232"/>
    <cellStyle name="差_商品交易所2006--2008年税收_鹤壁2016年结算对账最后一次  2" xfId="233"/>
    <cellStyle name="好_省属监狱人员级别表(驻外) 2_2016指标账指（3.3） 2" xfId="234"/>
    <cellStyle name="??ì???" xfId="235"/>
    <cellStyle name="差_2007年结算已定项目对账单 2 2" xfId="236"/>
    <cellStyle name="差_县市旗测算-新科目（20080626）_县市旗测算-新科目（含人口规模效应）" xfId="237"/>
    <cellStyle name="??ì??[" xfId="238"/>
    <cellStyle name="差_2010年收入预测表（20091230)） 2" xfId="239"/>
    <cellStyle name="差_县市旗测算-新科目（20080626）_鹤壁2016年结算对账最后一次  2" xfId="240"/>
    <cellStyle name="?¡ì??¡¤" xfId="241"/>
    <cellStyle name="差_豫财办预〔2008〕176号　事业单位津补贴补助" xfId="242"/>
    <cellStyle name="好_文体广播事业(按照总人口测算）—20080416" xfId="243"/>
    <cellStyle name="20% - 强调文字颜色 6 2 2" xfId="244"/>
    <cellStyle name="Accent6 - 20% 3" xfId="245"/>
    <cellStyle name="差_青海 缺口县区测算(地方填报)_财力性转移支付2010年预算参考数 2" xfId="246"/>
    <cellStyle name="差_2006年33甘肃 2_2016指标账指（3.3） 2" xfId="247"/>
    <cellStyle name="?§" xfId="248"/>
    <cellStyle name="_2010.10.30" xfId="249"/>
    <cellStyle name="?§?" xfId="250"/>
    <cellStyle name="Accent4 - 20% 3" xfId="251"/>
    <cellStyle name="?§??" xfId="252"/>
    <cellStyle name="差_行政公检法测算_县市旗测算-新科目（含人口规模效应） 2" xfId="253"/>
    <cellStyle name="强调文字颜色 5 2" xfId="254"/>
    <cellStyle name="差_2006年28四川 2_2016指标账指（3.3） 2" xfId="255"/>
    <cellStyle name="?§??[0" xfId="256"/>
    <cellStyle name="差_1604月报 2" xfId="257"/>
    <cellStyle name="»õ±ò" xfId="258"/>
    <cellStyle name="差_gdp_鹤壁2016年结算对账最后一次  2" xfId="259"/>
    <cellStyle name="?鹎%U龡&amp;H齲_x0001_C铣_x0014__x0007__x0001__x0001_" xfId="260"/>
    <cellStyle name="_NJ17-25" xfId="261"/>
    <cellStyle name="_05" xfId="262"/>
    <cellStyle name="Accent2 - 60% 2 2" xfId="263"/>
    <cellStyle name="好_2007年中央财政与河南省财政年终决算结算单 2 2" xfId="264"/>
    <cellStyle name="Accent5 - 40% 3" xfId="265"/>
    <cellStyle name="_1" xfId="266"/>
    <cellStyle name="差_1 2" xfId="267"/>
    <cellStyle name="_13" xfId="268"/>
    <cellStyle name="百分比 4 2" xfId="269"/>
    <cellStyle name="差_测算结果汇总_财力性转移支付2010年预算参考数 2" xfId="270"/>
    <cellStyle name="_13-19" xfId="271"/>
    <cellStyle name="标题 1 2" xfId="272"/>
    <cellStyle name="好_县区合并测算20080421_不含人员经费系数_财力性转移支付2010年预算参考数 2" xfId="273"/>
    <cellStyle name="_13-19(1)" xfId="274"/>
    <cellStyle name="差_11大理" xfId="275"/>
    <cellStyle name="差_县区合并测算20080423(按照各省比重） 2_2016指标账指（3.3） 2" xfId="276"/>
    <cellStyle name="_16" xfId="277"/>
    <cellStyle name="差_14安徽 2" xfId="278"/>
    <cellStyle name="差_县区合并测算20080421_县市旗测算-新科目（含人口规模效应）_财力性转移支付2010年预算参考数" xfId="279"/>
    <cellStyle name="千位分隔[0] 3 2" xfId="280"/>
    <cellStyle name="_17" xfId="281"/>
    <cellStyle name="_2003-17" xfId="282"/>
    <cellStyle name="差_2006年33甘肃 3" xfId="283"/>
    <cellStyle name="Accent3 4" xfId="284"/>
    <cellStyle name="Comma" xfId="285"/>
    <cellStyle name="差_(财政总决算简表-2016年)收入导出数据" xfId="286"/>
    <cellStyle name="_2005-09" xfId="287"/>
    <cellStyle name="20% - 强调文字颜色 1 2" xfId="288"/>
    <cellStyle name="_2005-18" xfId="289"/>
    <cellStyle name="_2005-19" xfId="290"/>
    <cellStyle name="差_市辖区测算20080510_不含人员经费系数_财力性转移支付2010年预算参考数" xfId="291"/>
    <cellStyle name="_NJ18-13" xfId="292"/>
    <cellStyle name="_2006-2" xfId="293"/>
    <cellStyle name="Accent2 - 60% 2" xfId="294"/>
    <cellStyle name="好_自行调整差异系数顺序 2" xfId="295"/>
    <cellStyle name="_2010省对市县转移支付测算表(10-21）" xfId="296"/>
    <cellStyle name="差_县市旗测算-新科目（20080627） 2" xfId="297"/>
    <cellStyle name="Accent3 - 60% 2" xfId="298"/>
    <cellStyle name="差_行政（人员）" xfId="299"/>
    <cellStyle name="_29" xfId="300"/>
    <cellStyle name="差_成本差异系数（含人口规模）" xfId="301"/>
    <cellStyle name="_Book1" xfId="302"/>
    <cellStyle name="_Book1_1" xfId="303"/>
    <cellStyle name="差_2010年收入预测表（20091218)） 2 2" xfId="304"/>
    <cellStyle name="3" xfId="305"/>
    <cellStyle name="差_人员工资和公用经费3_财力性转移支付2010年预算参考数" xfId="306"/>
    <cellStyle name="_Book3" xfId="307"/>
    <cellStyle name="差_34青海" xfId="308"/>
    <cellStyle name="差_34青海 2_2016指标账指（3.3） 2" xfId="309"/>
    <cellStyle name="好_县市旗测算20080508_不含人员经费系数" xfId="310"/>
    <cellStyle name="差_商品交易所2006--2008年税收 2_2016指标账指（3.3）" xfId="311"/>
    <cellStyle name="差_28四川 2_2016指标账指（3.3）" xfId="312"/>
    <cellStyle name="差_2011年预算表格2010.12.9 2_2016指标账指（3.3）" xfId="313"/>
    <cellStyle name="Currency [0] 2" xfId="314"/>
    <cellStyle name="_ET_STYLE_NoName_00_" xfId="315"/>
    <cellStyle name="千位分隔 3 2" xfId="316"/>
    <cellStyle name="标题 4 2 2" xfId="317"/>
    <cellStyle name="好_人员工资和公用经费2_财力性转移支付2010年预算参考数" xfId="318"/>
    <cellStyle name="_ET_STYLE_NoName_00_ 2" xfId="319"/>
    <cellStyle name="常规 6 3" xfId="320"/>
    <cellStyle name="好_财政供养人员" xfId="321"/>
    <cellStyle name="_ET_STYLE_NoName_00__20161017---核定基数定表" xfId="322"/>
    <cellStyle name="千位分隔 4" xfId="323"/>
    <cellStyle name="_NJ09-05" xfId="324"/>
    <cellStyle name="千位分" xfId="325"/>
    <cellStyle name="差_20 2007年河南结算单_鹤壁2016年结算对账最后一次 " xfId="326"/>
    <cellStyle name="_NJ18-27" xfId="327"/>
    <cellStyle name="_NJ17-06" xfId="328"/>
    <cellStyle name="Accent5 - 20% 3" xfId="329"/>
    <cellStyle name="_NJ17-24" xfId="330"/>
    <cellStyle name="_NJ17-26" xfId="331"/>
    <cellStyle name="好_商品交易所2006--2008年税收 2_2016指标账指（3.3）" xfId="332"/>
    <cellStyle name="好_2011年预算表格2010.12.9 2_2016指标账指（3.3）" xfId="333"/>
    <cellStyle name="百分比 2 2" xfId="334"/>
    <cellStyle name="差_12滨州_财力性转移支付2010年预算参考数 2" xfId="335"/>
    <cellStyle name="好_云南 缺口县区测算(地方填报)_财力性转移支付2010年预算参考数 2" xfId="336"/>
    <cellStyle name="_定稿" xfId="337"/>
    <cellStyle name="_分市分省GDP" xfId="338"/>
    <cellStyle name="差_文体广播事业(按照总人口测算）—20080416_县市旗测算-新科目（含人口规模效应） 2" xfId="339"/>
    <cellStyle name="差_2010省对市县转移支付测算表(10-21）" xfId="340"/>
    <cellStyle name="_副本2006-2" xfId="341"/>
    <cellStyle name="_副本2006-2新" xfId="342"/>
    <cellStyle name="_转移支付" xfId="343"/>
    <cellStyle name="差_2006年22湖南 3" xfId="344"/>
    <cellStyle name="_综合数据" xfId="345"/>
    <cellStyle name="差_卫生(按照总人口测算）—20080416_不含人员经费系数_财力性转移支付2010年预算参考数" xfId="346"/>
    <cellStyle name="_纵横对比" xfId="347"/>
    <cellStyle name="差_汇总" xfId="348"/>
    <cellStyle name="好_自行调整差异系数顺序_财力性转移支付2010年预算参考数 2" xfId="349"/>
    <cellStyle name="百_NJ18-27" xfId="350"/>
    <cellStyle name="百_NJ18-32" xfId="351"/>
    <cellStyle name="差_2010省级行政性收费专项收入批复 2_2016指标账指（3.3）" xfId="352"/>
    <cellStyle name="¡ã¨" xfId="353"/>
    <cellStyle name="差_缺口县区测算（11.13） 2" xfId="354"/>
    <cellStyle name="差_27重庆 3" xfId="355"/>
    <cellStyle name="差_07临沂 2_2016指标账指（3.3）" xfId="356"/>
    <cellStyle name="Accent6_2006年33甘肃" xfId="357"/>
    <cellStyle name="百_NJ09-05" xfId="358"/>
    <cellStyle name="差_危改资金测算_财力性转移支付2010年预算参考数 2" xfId="359"/>
    <cellStyle name="好_2007结算与财力(6.2)_鹤壁2016年结算对账最后一次  2" xfId="360"/>
    <cellStyle name="差_2008经常性收入" xfId="361"/>
    <cellStyle name="»õ" xfId="362"/>
    <cellStyle name="差_分县成本差异系数_民生政策最低支出需求_财力性转移支付2010年预算参考数 2" xfId="363"/>
    <cellStyle name="差_2006年全省财力计算表（中央、决算） 2" xfId="364"/>
    <cellStyle name="60% - 强调文字颜色 5 2" xfId="365"/>
    <cellStyle name="差_行政(燃修费)_鹤壁2016年结算对账最后一次 " xfId="366"/>
    <cellStyle name="好_1604月报" xfId="367"/>
    <cellStyle name="好_津补贴保障测算(5.21) 2" xfId="368"/>
    <cellStyle name="Accent6 - 40%" xfId="369"/>
    <cellStyle name="差_2010省级行政性收费专项收入批复" xfId="370"/>
    <cellStyle name="差_2010年收入预测表（20091218)） 3" xfId="371"/>
    <cellStyle name="Accent4 - 40% 2" xfId="372"/>
    <cellStyle name="差_07临沂" xfId="373"/>
    <cellStyle name="好_县市旗测算20080508_县市旗测算-新科目（含人口规模效应）_财力性转移支付2010年预算参考数 2" xfId="374"/>
    <cellStyle name="好_2010年收入预测表（20091218)） 2 2" xfId="375"/>
    <cellStyle name="»õ±ò[" xfId="376"/>
    <cellStyle name="常规 3 3" xfId="377"/>
    <cellStyle name="好_县区合并测算20080421_不含人员经费系数" xfId="378"/>
    <cellStyle name="好_2007一般预算支出口径剔除表_财力性转移支付2010年预算参考数" xfId="379"/>
    <cellStyle name="°" xfId="380"/>
    <cellStyle name="差_教育(按照总人口测算）—20080416" xfId="381"/>
    <cellStyle name="°_05" xfId="382"/>
    <cellStyle name="°_1" xfId="383"/>
    <cellStyle name="好_县区合并测算20080423(按照各省比重）_县市旗测算-新科目（含人口规模效应） 2" xfId="384"/>
    <cellStyle name="差_县区合并测算20080423(按照各省比重）_不含人员经费系数" xfId="385"/>
    <cellStyle name="Normal_#10-Headcount" xfId="386"/>
    <cellStyle name="°_17" xfId="387"/>
    <cellStyle name="好_测算总表" xfId="388"/>
    <cellStyle name="°_2003-17" xfId="389"/>
    <cellStyle name="差_成本差异系数_鹤壁2016年结算对账最后一次 " xfId="390"/>
    <cellStyle name="°_2006-2" xfId="391"/>
    <cellStyle name="差_2009年财力测算情况11.19 2_2016指标账指（3.3）" xfId="392"/>
    <cellStyle name="°_Book3" xfId="393"/>
    <cellStyle name="差_20 2007年河南结算单 2 2" xfId="394"/>
    <cellStyle name="好_28四川_鹤壁2016年结算对账最后一次  2" xfId="395"/>
    <cellStyle name="°_NJ17-14" xfId="396"/>
    <cellStyle name="差_05潍坊 2_2016指标账指（3.3） 2" xfId="397"/>
    <cellStyle name="好_20111127汇报附表（8张） 2 2" xfId="398"/>
    <cellStyle name="°_定稿" xfId="399"/>
    <cellStyle name="°_副本2006-2" xfId="400"/>
    <cellStyle name="60% - 强调文字颜色 2 2" xfId="401"/>
    <cellStyle name="百_NJ17-25" xfId="402"/>
    <cellStyle name="好_县市旗测算20080508_不含人员经费系数_财力性转移支付2010年预算参考数" xfId="403"/>
    <cellStyle name="常规 5" xfId="404"/>
    <cellStyle name="差_34青海_财力性转移支付2010年预算参考数" xfId="405"/>
    <cellStyle name="Accent6 3 2" xfId="406"/>
    <cellStyle name="差_2009年财力测算情况11.19 2" xfId="407"/>
    <cellStyle name="好_2006年34青海_鹤壁2016年结算对账最后一次 " xfId="408"/>
    <cellStyle name="°_副本2006-2新" xfId="409"/>
    <cellStyle name="Accent5 - 40% 2 2" xfId="410"/>
    <cellStyle name="HEADING1" xfId="411"/>
    <cellStyle name="°_综合数据" xfId="412"/>
    <cellStyle name="差_河南 缺口县区测算(地方填报)_财力性转移支付2010年预算参考数" xfId="413"/>
    <cellStyle name="百_NJ18-33" xfId="414"/>
    <cellStyle name="好_津补贴保障测算(5.21) 3" xfId="415"/>
    <cellStyle name="°_纵横对比" xfId="416"/>
    <cellStyle name="差_缺口县区测算(按核定人数)_财力性转移支付2010年预算参考数" xfId="417"/>
    <cellStyle name="好_缺口消化情况 2" xfId="418"/>
    <cellStyle name="Accent4 - 40% 3" xfId="419"/>
    <cellStyle name="常规 3 4" xfId="420"/>
    <cellStyle name="差_2008计算资料（8月11日终稿） 2_2016指标账指（3.3） 2" xfId="421"/>
    <cellStyle name="Percent_laroux" xfId="422"/>
    <cellStyle name="好_省电力2008年 工作表 2 2" xfId="423"/>
    <cellStyle name="°ù·" xfId="424"/>
    <cellStyle name="好_gdp_鹤壁2016年结算对账最后一次 " xfId="425"/>
    <cellStyle name="百_NJ18-05" xfId="426"/>
    <cellStyle name="百_NJ18-10" xfId="427"/>
    <cellStyle name="好_卫生(按照总人口测算）—20080416_鹤壁2016年结算对账最后一次 " xfId="428"/>
    <cellStyle name="°ù·ö±è" xfId="429"/>
    <cellStyle name="0,0_x000a__x000a_NA_x000a__x000a_" xfId="430"/>
    <cellStyle name="20% - 强调文字颜色 1 2 2" xfId="431"/>
    <cellStyle name="差_2010年全省供养人员" xfId="432"/>
    <cellStyle name="20% - 强调文字颜色 2 2" xfId="433"/>
    <cellStyle name="好_22湖南 2_2016指标账指（3.3）" xfId="434"/>
    <cellStyle name="差_2010年全省供养人员 2" xfId="435"/>
    <cellStyle name="差_行政(燃修费)_不含人员经费系数" xfId="436"/>
    <cellStyle name="20% - 强调文字颜色 2 2 2" xfId="437"/>
    <cellStyle name="Accent6 - 40%_鹤壁2016年结算对账最后一次 " xfId="438"/>
    <cellStyle name="好_县市旗测算-新科目（20080627）_县市旗测算-新科目（含人口规模效应）" xfId="439"/>
    <cellStyle name="差_07临沂_鹤壁2016年结算对账最后一次 " xfId="440"/>
    <cellStyle name="差_2006年22湖南 2_2016指标账指（3.3） 2" xfId="441"/>
    <cellStyle name="20% - 强调文字颜色 3 2" xfId="442"/>
    <cellStyle name="Currency_04" xfId="443"/>
    <cellStyle name="20% - 强调文字颜色 3 2 2" xfId="444"/>
    <cellStyle name="20% - 强调文字颜色 4 2" xfId="445"/>
    <cellStyle name="差_2010年收入预测表（20091218)）" xfId="446"/>
    <cellStyle name="百_NJ17-18" xfId="447"/>
    <cellStyle name="百_NJ17-23" xfId="448"/>
    <cellStyle name="20% - 强调文字颜色 4 2 2" xfId="449"/>
    <cellStyle name="差_2007结算与财力(6.2) 2_2016指标账指（3.3）" xfId="450"/>
    <cellStyle name="20% - 强调文字颜色 5 2" xfId="451"/>
    <cellStyle name="差_2007结算与财力(6.2) 2_2016指标账指（3.3） 2" xfId="452"/>
    <cellStyle name="20% - 强调文字颜色 5 2 2" xfId="453"/>
    <cellStyle name="好_民生政策最低支出需求_鹤壁2016年结算对账最后一次  2" xfId="454"/>
    <cellStyle name="差_2010年收入预测表（20091230)） 2_2016指标账指（3.3） 2" xfId="455"/>
    <cellStyle name="20% - 强调文字颜色 6 2" xfId="456"/>
    <cellStyle name="差_省电力2008年 工作表_鹤壁2016年结算对账最后一次 " xfId="457"/>
    <cellStyle name="差_2007年收支情况及2008年收支预计表(汇总表)" xfId="458"/>
    <cellStyle name="3?" xfId="459"/>
    <cellStyle name="好_县市旗测算-新科目（20080626）_县市旗测算-新科目（含人口规模效应）_财力性转移支付2010年预算参考数" xfId="460"/>
    <cellStyle name="Accent5 3" xfId="461"/>
    <cellStyle name="好_2008年全省人员信息_鹤壁2016年结算对账最后一次  2" xfId="462"/>
    <cellStyle name="3?ê" xfId="463"/>
    <cellStyle name="常规 9 3" xfId="464"/>
    <cellStyle name="差_2009全省决算表（批复后）" xfId="465"/>
    <cellStyle name="Accent2" xfId="466"/>
    <cellStyle name="3_03-17" xfId="467"/>
    <cellStyle name="差_2016年中原银行税收基数短收市县负担情况表 2" xfId="468"/>
    <cellStyle name="好_民生政策最低支出需求 2 2" xfId="469"/>
    <cellStyle name="3_04-19" xfId="470"/>
    <cellStyle name="好_河南 缺口县区测算(地方填报白)" xfId="471"/>
    <cellStyle name="差_05潍坊" xfId="472"/>
    <cellStyle name="差_5334_2006年迪庆县级财政报表附表 2" xfId="473"/>
    <cellStyle name="3_2005-18" xfId="474"/>
    <cellStyle name="好_2006年27重庆 2_2016指标账指（3.3） 2" xfId="475"/>
    <cellStyle name="3_2005-19" xfId="476"/>
    <cellStyle name="差_核定人数对比_财力性转移支付2010年预算参考数 2" xfId="477"/>
    <cellStyle name="差_县市旗测算-新科目（20080627）_不含人员经费系数_财力性转移支付2010年预算参考数" xfId="478"/>
    <cellStyle name="3_封面" xfId="479"/>
    <cellStyle name="百分比 2 3" xfId="480"/>
    <cellStyle name="好_行政(燃修费)_县市旗测算-新科目（含人口规模效应） 2" xfId="481"/>
    <cellStyle name="差_平邑 2_2016指标账指（3.3）" xfId="482"/>
    <cellStyle name="百_NJ09-08" xfId="483"/>
    <cellStyle name="差_09黑龙江" xfId="484"/>
    <cellStyle name="好_市辖区测算-新科目（20080626） 2_2016指标账指（3.3）" xfId="485"/>
    <cellStyle name="Æõ" xfId="486"/>
    <cellStyle name="3¡" xfId="487"/>
    <cellStyle name="差_2007年中央财政与河南省财政年终决算结算单_鹤壁2016年结算对账最后一次  2" xfId="488"/>
    <cellStyle name="3￡" xfId="489"/>
    <cellStyle name="差_行政(燃修费)_县市旗测算-新科目（含人口规模效应）_财力性转移支付2010年预算参考数 2" xfId="490"/>
    <cellStyle name="好_文体广播事业(按照总人口测算）—20080416_民生政策最低支出需求" xfId="491"/>
    <cellStyle name="差_2007结算与财力(6.2)" xfId="492"/>
    <cellStyle name="³£" xfId="493"/>
    <cellStyle name="好_教育(按照总人口测算）—20080416 2_2016指标账指（3.3）" xfId="494"/>
    <cellStyle name="3￡1" xfId="495"/>
    <cellStyle name="差_教育(按照总人口测算）—20080416_县市旗测算-新科目（含人口规模效应） 2" xfId="496"/>
    <cellStyle name="³£¹æ" xfId="497"/>
    <cellStyle name="差_其他部门(按照总人口测算）—20080416_财力性转移支付2010年预算参考数" xfId="498"/>
    <cellStyle name="差_0605石屏县" xfId="499"/>
    <cellStyle name="差_县市旗测算-新科目（20080626）_不含人员经费系数 2" xfId="500"/>
    <cellStyle name="40% - 强调文字颜色 1 2" xfId="501"/>
    <cellStyle name="差_12滨州 2 2" xfId="502"/>
    <cellStyle name="好_20河南" xfId="503"/>
    <cellStyle name="40% - 强调文字颜色 1 2 2" xfId="504"/>
    <cellStyle name="百_NJ18-01" xfId="505"/>
    <cellStyle name="40% - 强调文字颜色 2 2" xfId="506"/>
    <cellStyle name="40% - 强调文字颜色 2 2 2" xfId="507"/>
    <cellStyle name="40% - 强调文字颜色 3 2" xfId="508"/>
    <cellStyle name="差_其他部门(按照总人口测算）—20080416_鹤壁2016年结算对账最后一次  2" xfId="509"/>
    <cellStyle name="计算 2 2" xfId="510"/>
    <cellStyle name="Accent1 4" xfId="511"/>
    <cellStyle name="超级链接" xfId="512"/>
    <cellStyle name="Ç§î»" xfId="513"/>
    <cellStyle name="差_成本差异系数（含人口规模）_财力性转移支付2010年预算参考数" xfId="514"/>
    <cellStyle name="40% - 强调文字颜色 3 2 2" xfId="515"/>
    <cellStyle name="40% - 强调文字颜色 5 2" xfId="516"/>
    <cellStyle name="差_行政(燃修费)_民生政策最低支出需求 2" xfId="517"/>
    <cellStyle name="40% - 强调文字颜色 5 2 2" xfId="518"/>
    <cellStyle name="差_20111127汇报附表（8张） 3" xfId="519"/>
    <cellStyle name="差_行政公检法测算_不含人员经费系数_财力性转移支付2010年预算参考数" xfId="520"/>
    <cellStyle name="差_03昭通" xfId="521"/>
    <cellStyle name="常规 4_2008年横排表0721" xfId="522"/>
    <cellStyle name="40% - 强调文字颜色 6 2" xfId="523"/>
    <cellStyle name="差_行政公检法测算_不含人员经费系数_财力性转移支付2010年预算参考数 2" xfId="524"/>
    <cellStyle name="差_03昭通 2" xfId="525"/>
    <cellStyle name="40% - 强调文字颜色 6 2 2" xfId="526"/>
    <cellStyle name="差_2007年结算已定项目对账单 2_2016指标账指（3.3）" xfId="527"/>
    <cellStyle name="好_县市旗测算-新科目（20080627）_财力性转移支付2010年预算参考数" xfId="528"/>
    <cellStyle name="好_财力差异计算表(不含非农业区)" xfId="529"/>
    <cellStyle name="常" xfId="530"/>
    <cellStyle name="Accent6 2 2" xfId="531"/>
    <cellStyle name="好_2008年预计支出与2007年对比" xfId="532"/>
    <cellStyle name="好_市辖区测算-新科目（20080626）_县市旗测算-新科目（含人口规模效应）_财力性转移支付2010年预算参考数" xfId="533"/>
    <cellStyle name="콤마 [0]_BOILER-CO1" xfId="534"/>
    <cellStyle name="60% - 强调文字颜色 1 2" xfId="535"/>
    <cellStyle name="差_1" xfId="536"/>
    <cellStyle name="百_NJ17-08" xfId="537"/>
    <cellStyle name="60% - 强调文字颜色 1 2 2" xfId="538"/>
    <cellStyle name="60% - 强调文字颜色 3 2" xfId="539"/>
    <cellStyle name="好_河南省农村义务教育教师绩效工资测算表8-12" xfId="540"/>
    <cellStyle name="60% - 强调文字颜色 3 2 2" xfId="541"/>
    <cellStyle name="好_河南省农村义务教育教师绩效工资测算表8-12 2" xfId="542"/>
    <cellStyle name="Ç§·öî»[0]" xfId="543"/>
    <cellStyle name="60% - 强调文字颜色 4 2 2" xfId="544"/>
    <cellStyle name="好_1604月报 2" xfId="545"/>
    <cellStyle name="差_行政(燃修费)_鹤壁2016年结算对账最后一次  2" xfId="546"/>
    <cellStyle name="60% - 强调文字颜色 5 2 2" xfId="547"/>
    <cellStyle name="60% - 强调文字颜色 6 2" xfId="548"/>
    <cellStyle name="Header2" xfId="549"/>
    <cellStyle name="差_2009年结算（最终） 2 2" xfId="550"/>
    <cellStyle name="好_2010年收入预测表（20091219)） 2_2016指标账指（3.3） 2" xfId="551"/>
    <cellStyle name="60% - 强调文字颜色 6 2 2" xfId="552"/>
    <cellStyle name="差_20 2007年河南结算单 2_2016指标账指（3.3）" xfId="553"/>
    <cellStyle name="Currency [0] 2 2" xfId="554"/>
    <cellStyle name="差_2011年预算表格2010.12.9 2_2016指标账指（3.3） 2" xfId="555"/>
    <cellStyle name="差_28四川 2_2016指标账指（3.3） 2" xfId="556"/>
    <cellStyle name="差_商品交易所2006--2008年税收 2_2016指标账指（3.3） 2" xfId="557"/>
    <cellStyle name="差_2008年全省汇总收支计算表_财力性转移支付2010年预算参考数" xfId="558"/>
    <cellStyle name="差_34青海 2" xfId="559"/>
    <cellStyle name="好_县市旗测算20080508_不含人员经费系数 2" xfId="560"/>
    <cellStyle name="差_文体广播事业(按照总人口测算）—20080416_民生政策最低支出需求 2" xfId="561"/>
    <cellStyle name="差_分县成本差异系数 2_2016指标账指（3.3）" xfId="562"/>
    <cellStyle name="Accent1 - 20%" xfId="563"/>
    <cellStyle name="强调文字颜色 2 2 2" xfId="564"/>
    <cellStyle name="差_分县成本差异系数 2_2016指标账指（3.3） 2" xfId="565"/>
    <cellStyle name="Accent1 - 20% 2" xfId="566"/>
    <cellStyle name="Accent5 - 20%" xfId="567"/>
    <cellStyle name="Accent1 - 20% 2 2" xfId="568"/>
    <cellStyle name="Accent1 - 40%_鹤壁2016年结算对账最后一次 " xfId="569"/>
    <cellStyle name="Accent1 - 20% 3" xfId="570"/>
    <cellStyle name="差_县市旗测算-新科目（20080627）_民生政策最低支出需求_财力性转移支付2010年预算参考数" xfId="571"/>
    <cellStyle name="差_2006年水利统计指标统计表_财力性转移支付2010年预算参考数 2" xfId="572"/>
    <cellStyle name="Accent3 - 60% 3" xfId="573"/>
    <cellStyle name="差_2008计算资料（8月5） 2" xfId="574"/>
    <cellStyle name="差_县市旗测算-新科目（20080627） 3" xfId="575"/>
    <cellStyle name="Accent1 - 20%_鹤壁2016年结算对账最后一次 " xfId="576"/>
    <cellStyle name="差_县区合并测算20080421_县市旗测算-新科目（含人口规模效应） 2" xfId="577"/>
    <cellStyle name="后继超级链接 2 2" xfId="578"/>
    <cellStyle name="Accent1 - 40%" xfId="579"/>
    <cellStyle name="差_2006年27重庆 2_2016指标账指（3.3） 2" xfId="580"/>
    <cellStyle name="好_河南省----2009-05-21（补充数据） 2_2016指标账指（3.3） 2" xfId="581"/>
    <cellStyle name="Accent1 - 40% 2" xfId="582"/>
    <cellStyle name="Accent1 - 40% 2 2" xfId="583"/>
    <cellStyle name="Accent1 - 40% 3" xfId="584"/>
    <cellStyle name="Accent1 - 60%" xfId="585"/>
    <cellStyle name="Accent1 - 60% 2" xfId="586"/>
    <cellStyle name="Accent1 - 60% 3" xfId="587"/>
    <cellStyle name="差_2008计算资料（8月5）" xfId="588"/>
    <cellStyle name="好_财政厅编制用表（2011年报省人大） 2_2016指标账指（3.3） 2" xfId="589"/>
    <cellStyle name="Accent1 - 60%_鹤壁2016年结算对账最后一次 " xfId="590"/>
    <cellStyle name="好_其他部门(按照总人口测算）—20080416_不含人员经费系数_财力性转移支付2010年预算参考数" xfId="591"/>
    <cellStyle name="差_复件 2012年地方财政公共预算分级平衡情况表（5 2" xfId="592"/>
    <cellStyle name="Accent1 2" xfId="593"/>
    <cellStyle name="Accent1 3" xfId="594"/>
    <cellStyle name="Accent1 3 2" xfId="595"/>
    <cellStyle name="Accent2 - 40%_鹤壁2016年结算对账最后一次 " xfId="596"/>
    <cellStyle name="差_人员工资和公用经费3" xfId="597"/>
    <cellStyle name="好_27重庆 3" xfId="598"/>
    <cellStyle name="好_20 2007年河南结算单 3" xfId="599"/>
    <cellStyle name="差_县市旗测算20080508_鹤壁2016年结算对账最后一次 " xfId="600"/>
    <cellStyle name="Accent1_2006年33甘肃" xfId="601"/>
    <cellStyle name="百_封面" xfId="602"/>
    <cellStyle name="Accent5 - 60%_鹤壁2016年结算对账最后一次 " xfId="603"/>
    <cellStyle name="好_行政(燃修费)_不含人员经费系数 2" xfId="604"/>
    <cellStyle name="Accent2 - 20%" xfId="605"/>
    <cellStyle name="差_市辖区测算-新科目（20080626） 2_2016指标账指（3.3）" xfId="606"/>
    <cellStyle name="好_2007年结算已定项目对账单 2" xfId="607"/>
    <cellStyle name="Accent2 - 20% 2" xfId="608"/>
    <cellStyle name="差_市辖区测算-新科目（20080626） 2_2016指标账指（3.3） 2" xfId="609"/>
    <cellStyle name="好_2007年结算已定项目对账单 2 2" xfId="610"/>
    <cellStyle name="百_NJ17-11" xfId="611"/>
    <cellStyle name="差_2008年支出核定 2" xfId="612"/>
    <cellStyle name="Accent2 - 20% 2 2" xfId="613"/>
    <cellStyle name="好_2006年33甘肃 2_2016指标账指（3.3）" xfId="614"/>
    <cellStyle name="差_市辖区测算-新科目（20080626）_县市旗测算-新科目（含人口规模效应） 2" xfId="615"/>
    <cellStyle name="Currency" xfId="616"/>
    <cellStyle name="Accent2 - 20% 3" xfId="617"/>
    <cellStyle name="差_县市旗测算-新科目（20080626）_民生政策最低支出需求_财力性转移支付2010年预算参考数 2" xfId="618"/>
    <cellStyle name="Accent2 - 20%_鹤壁2016年结算对账最后一次 " xfId="619"/>
    <cellStyle name="差_其他部门(按照总人口测算）—20080416_不含人员经费系数" xfId="620"/>
    <cellStyle name="差_2006年34青海" xfId="621"/>
    <cellStyle name="好_测算结果汇总_财力性转移支付2010年预算参考数 2" xfId="622"/>
    <cellStyle name="好_缺口县区测算(财政部标准) 2" xfId="623"/>
    <cellStyle name="百_NJ17-39" xfId="624"/>
    <cellStyle name="Accent2 - 40% 2 2" xfId="625"/>
    <cellStyle name="差_农林水和城市维护标准支出20080505－县区合计_民生政策最低支出需求_财力性转移支付2010年预算参考数" xfId="626"/>
    <cellStyle name="千位分隔[0] 2 2" xfId="627"/>
    <cellStyle name="Accent3 - 60%_鹤壁2016年结算对账最后一次 " xfId="628"/>
    <cellStyle name="差_县市旗测算-新科目（20080627）_鹤壁2016年结算对账最后一次 " xfId="629"/>
    <cellStyle name="Accent2 - 60% 3" xfId="630"/>
    <cellStyle name="差_河南 缺口县区测算(地方填报) 2" xfId="631"/>
    <cellStyle name="好_34青海_鹤壁2016年结算对账最后一次  2" xfId="632"/>
    <cellStyle name="Accent2 - 60%_鹤壁2016年结算对账最后一次 " xfId="633"/>
    <cellStyle name="差_县市旗测算-新科目（20080626）_县市旗测算-新科目（含人口规模效应） 2" xfId="634"/>
    <cellStyle name="差_1_财力性转移支付2010年预算参考数" xfId="635"/>
    <cellStyle name="Accent2 2" xfId="636"/>
    <cellStyle name="差_市辖区测算20080510_民生政策最低支出需求" xfId="637"/>
    <cellStyle name="差_分县成本差异系数_民生政策最低支出需求" xfId="638"/>
    <cellStyle name="差_2009全省决算表（批复后） 2" xfId="639"/>
    <cellStyle name="差_1_财力性转移支付2010年预算参考数 2" xfId="640"/>
    <cellStyle name="Accent2 2 2" xfId="641"/>
    <cellStyle name="差_市辖区测算20080510_民生政策最低支出需求 2" xfId="642"/>
    <cellStyle name="Accent2 3" xfId="643"/>
    <cellStyle name="好_县市旗测算20080508" xfId="644"/>
    <cellStyle name="差_津补贴保障测算（2010.3.19） 2" xfId="645"/>
    <cellStyle name="Comma [0]" xfId="646"/>
    <cellStyle name="Accent2 3 2" xfId="647"/>
    <cellStyle name="Accent2_2006年33甘肃" xfId="648"/>
    <cellStyle name="Accent3" xfId="649"/>
    <cellStyle name="好_2012年省级平衡表" xfId="650"/>
    <cellStyle name="差_县区合并测算20080423(按照各省比重）_县市旗测算-新科目（含人口规模效应）_财力性转移支付2010年预算参考数 2" xfId="651"/>
    <cellStyle name="Accent5 2" xfId="652"/>
    <cellStyle name="Accent3 - 20%" xfId="653"/>
    <cellStyle name="Accent5 2 2" xfId="654"/>
    <cellStyle name="Accent3 - 20% 2" xfId="655"/>
    <cellStyle name="差_行政(燃修费)_不含人员经费系数_财力性转移支付2010年预算参考数" xfId="656"/>
    <cellStyle name="Accent3 - 20% 2 2" xfId="657"/>
    <cellStyle name="差_行政(燃修费)_不含人员经费系数_财力性转移支付2010年预算参考数 2" xfId="658"/>
    <cellStyle name="Accent3 - 20% 3" xfId="659"/>
    <cellStyle name="好_分县成本差异系数_财力性转移支付2010年预算参考数" xfId="660"/>
    <cellStyle name="Accent4 3 2" xfId="661"/>
    <cellStyle name="Accent3 - 40%" xfId="662"/>
    <cellStyle name="差_县市旗测算-新科目（20080627）_不含人员经费系数 2" xfId="663"/>
    <cellStyle name="Accent3 - 40% 2" xfId="664"/>
    <cellStyle name="Accent3 - 40% 3" xfId="665"/>
    <cellStyle name="差_安徽 缺口县区测算(地方填报)1" xfId="666"/>
    <cellStyle name="Accent4 - 60%" xfId="667"/>
    <cellStyle name="好_行政(燃修费)" xfId="668"/>
    <cellStyle name="Accent5 3 2" xfId="669"/>
    <cellStyle name="好_县市旗测算-新科目（20080626）_县市旗测算-新科目（含人口规模效应）_财力性转移支付2010年预算参考数 2" xfId="670"/>
    <cellStyle name="差_2007年收支情况及2008年收支预计表(汇总表) 2" xfId="671"/>
    <cellStyle name="差_省电力2008年 工作表_鹤壁2016年结算对账最后一次  2" xfId="672"/>
    <cellStyle name="Accent3 - 40%_鹤壁2016年结算对账最后一次 " xfId="673"/>
    <cellStyle name="差_卫生(按照总人口测算）—20080416 2_2016指标账指（3.3）" xfId="674"/>
    <cellStyle name="差_行政（人员） 2" xfId="675"/>
    <cellStyle name="Accent3 - 60% 2 2" xfId="676"/>
    <cellStyle name="差_县市旗测算-新科目（20080627） 2 2" xfId="677"/>
    <cellStyle name="Accent3 2" xfId="678"/>
    <cellStyle name="好_2012年省级平衡表 2" xfId="679"/>
    <cellStyle name="comma zerodec" xfId="680"/>
    <cellStyle name="差_行政公检法测算 2_2016指标账指（3.3）" xfId="681"/>
    <cellStyle name="통화_BOILER-CO1" xfId="682"/>
    <cellStyle name="Accent3 2 2" xfId="683"/>
    <cellStyle name="Total" xfId="684"/>
    <cellStyle name="好_22湖南 3" xfId="685"/>
    <cellStyle name="好_农林水和城市维护标准支出20080505－县区合计_不含人员经费系数" xfId="686"/>
    <cellStyle name="Accent3 3" xfId="687"/>
    <cellStyle name="差_2006年33甘肃 2" xfId="688"/>
    <cellStyle name="表标题 3" xfId="689"/>
    <cellStyle name="好_农林水和城市维护标准支出20080505－县区合计_不含人员经费系数 2" xfId="690"/>
    <cellStyle name="Accent3 3 2" xfId="691"/>
    <cellStyle name="差_2006年33甘肃 2 2" xfId="692"/>
    <cellStyle name="Accent3_2006年33甘肃" xfId="693"/>
    <cellStyle name="差_行政（人员）_财力性转移支付2010年预算参考数 2" xfId="694"/>
    <cellStyle name="差_07临沂 2_2016指标账指（3.3） 2" xfId="695"/>
    <cellStyle name="Accent4" xfId="696"/>
    <cellStyle name="差_2010省级行政性收费专项收入批复 2_2016指标账指（3.3） 2" xfId="697"/>
    <cellStyle name="差_05潍坊_鹤壁2016年结算对账最后一次 " xfId="698"/>
    <cellStyle name="好_行政（人员）_不含人员经费系数" xfId="699"/>
    <cellStyle name="Accent4 - 20%" xfId="700"/>
    <cellStyle name="差_豫财办预〔2008〕176号　事业单位津补贴补助 3" xfId="701"/>
    <cellStyle name="百分比 2 2 2" xfId="702"/>
    <cellStyle name="差_2006年22湖南_财力性转移支付2010年预算参考数" xfId="703"/>
    <cellStyle name="好_2011年预算表格2010.12.9 2_2016指标账指（3.3） 2" xfId="704"/>
    <cellStyle name="好_商品交易所2006--2008年税收 2_2016指标账指（3.3） 2" xfId="705"/>
    <cellStyle name="差_05潍坊_鹤壁2016年结算对账最后一次  2" xfId="706"/>
    <cellStyle name="好_行政（人员）_不含人员经费系数 2" xfId="707"/>
    <cellStyle name="Accent4 - 20% 2" xfId="708"/>
    <cellStyle name="Accent4 - 20% 2 2" xfId="709"/>
    <cellStyle name="Accent4 - 40%" xfId="710"/>
    <cellStyle name="差_07临沂 2" xfId="711"/>
    <cellStyle name="Accent4 - 40% 2 2" xfId="712"/>
    <cellStyle name="差_Book1_1 3" xfId="713"/>
    <cellStyle name="差_2010省级行政性收费专项收入批复 2" xfId="714"/>
    <cellStyle name="差_2011年全省及省级预计2011-12-12 3" xfId="715"/>
    <cellStyle name="Accent6 - 40% 2" xfId="716"/>
    <cellStyle name="好_津补贴保障测算(5.21) 2 2" xfId="717"/>
    <cellStyle name="Accent4 - 40%_鹤壁2016年结算对账最后一次 " xfId="718"/>
    <cellStyle name="Accent4 - 60% 2" xfId="719"/>
    <cellStyle name="差_2010年收入预测表（20091230)） 3" xfId="720"/>
    <cellStyle name="差_行政（人员）_鹤壁2016年结算对账最后一次 " xfId="721"/>
    <cellStyle name="好_行政(燃修费) 2" xfId="722"/>
    <cellStyle name="Accent4 - 60% 2 2" xfId="723"/>
    <cellStyle name="差_行政（人员）_鹤壁2016年结算对账最后一次  2" xfId="724"/>
    <cellStyle name="好_行政(燃修费) 2 2" xfId="725"/>
    <cellStyle name="差_09黑龙江 2" xfId="726"/>
    <cellStyle name="差_平邑 2_2016指标账指（3.3） 2" xfId="727"/>
    <cellStyle name="差_00省级(打印)" xfId="728"/>
    <cellStyle name="Accent4 - 60% 3" xfId="729"/>
    <cellStyle name="好_行政(燃修费) 3" xfId="730"/>
    <cellStyle name="差_2006年27重庆_财力性转移支付2010年预算参考数" xfId="731"/>
    <cellStyle name="好_2010省级行政性收费专项收入批复 2_2016指标账指（3.3）" xfId="732"/>
    <cellStyle name="常规 27 2" xfId="733"/>
    <cellStyle name="Accent4 - 60%_鹤壁2016年结算对账最后一次 " xfId="734"/>
    <cellStyle name="差_县区合并测算20080423(按照各省比重）_民生政策最低支出需求 2" xfId="735"/>
    <cellStyle name="好_行政(燃修费)_鹤壁2016年结算对账最后一次 " xfId="736"/>
    <cellStyle name="Accent6" xfId="737"/>
    <cellStyle name="Accent4 2" xfId="738"/>
    <cellStyle name="差_县市旗测算-新科目（20080627）_不含人员经费系数" xfId="739"/>
    <cellStyle name="Accent4 3" xfId="740"/>
    <cellStyle name="好_文体广播事业(按照总人口测算）—20080416_县市旗测算-新科目（含人口规模效应）" xfId="741"/>
    <cellStyle name="差_Book2_财力性转移支付2010年预算参考数" xfId="742"/>
    <cellStyle name="Accent4 4" xfId="743"/>
    <cellStyle name="差_0605石屏县 2" xfId="744"/>
    <cellStyle name="差_其他部门(按照总人口测算）—20080416_财力性转移支付2010年预算参考数 2" xfId="745"/>
    <cellStyle name="差_分析缺口率" xfId="746"/>
    <cellStyle name="Accent4_鹤壁2016年结算对账最后一次 " xfId="747"/>
    <cellStyle name="差_县区合并测算20080423(按照各省比重）_县市旗测算-新科目（含人口规模效应）_财力性转移支付2010年预算参考数" xfId="748"/>
    <cellStyle name="Accent5" xfId="749"/>
    <cellStyle name="好_其他部门(按照总人口测算）—20080416_民生政策最低支出需求_财力性转移支付2010年预算参考数 2" xfId="750"/>
    <cellStyle name="Accent5 - 20% 2" xfId="751"/>
    <cellStyle name="差_附表_财力性转移支付2010年预算参考数" xfId="752"/>
    <cellStyle name="Accent5 - 20% 2 2" xfId="753"/>
    <cellStyle name="差_附表_财力性转移支付2010年预算参考数 2" xfId="754"/>
    <cellStyle name="Accent5 - 20%_鹤壁2016年结算对账最后一次 " xfId="755"/>
    <cellStyle name="好_县市旗测算-新科目（20080627）_民生政策最低支出需求" xfId="756"/>
    <cellStyle name="好 2 2" xfId="757"/>
    <cellStyle name="差_12滨州_鹤壁2016年结算对账最后一次  2" xfId="758"/>
    <cellStyle name="Accent5 - 40%" xfId="759"/>
    <cellStyle name="好_不含人员经费系数_财力性转移支付2010年预算参考数" xfId="760"/>
    <cellStyle name="Accent5 - 40% 2" xfId="761"/>
    <cellStyle name="好_不含人员经费系数_财力性转移支付2010年预算参考数 2" xfId="762"/>
    <cellStyle name="Accent5 - 40%_鹤壁2016年结算对账最后一次 " xfId="763"/>
    <cellStyle name="Accent5 - 60%" xfId="764"/>
    <cellStyle name="差_2006年28四川_财力性转移支付2010年预算参考数" xfId="765"/>
    <cellStyle name="差_市辖区测算20080510_不含人员经费系数_财力性转移支付2010年预算参考数 2" xfId="766"/>
    <cellStyle name="Accent5 - 60% 2" xfId="767"/>
    <cellStyle name="差_2006年28四川_财力性转移支付2010年预算参考数 2" xfId="768"/>
    <cellStyle name="好_2006年28四川 3" xfId="769"/>
    <cellStyle name="Accent5 - 60% 3" xfId="770"/>
    <cellStyle name="差_Xl0000335 2" xfId="771"/>
    <cellStyle name="Accent5 4" xfId="772"/>
    <cellStyle name="好_2008年全省人员信息 2" xfId="773"/>
    <cellStyle name="Accent5_鹤壁2016年结算对账最后一次 " xfId="774"/>
    <cellStyle name="差_33甘肃 2_2016指标账指（3.3）" xfId="775"/>
    <cellStyle name="百_NJ17-42" xfId="776"/>
    <cellStyle name="百_NJ17-37" xfId="777"/>
    <cellStyle name="输入 2 2" xfId="778"/>
    <cellStyle name="差_2010.10.30" xfId="779"/>
    <cellStyle name="差_国有资本经营预算（2011年报省人大） 2" xfId="780"/>
    <cellStyle name="差_20161017---核定基数定表" xfId="781"/>
    <cellStyle name="Accent6 - 20%" xfId="782"/>
    <cellStyle name="差_行政(燃修费)_县市旗测算-新科目（含人口规模效应） 2" xfId="783"/>
    <cellStyle name="差_12滨州" xfId="784"/>
    <cellStyle name="差_2010.10.30 2" xfId="785"/>
    <cellStyle name="差_国有资本经营预算（2011年报省人大） 2 2" xfId="786"/>
    <cellStyle name="差_20161017---核定基数定表 2" xfId="787"/>
    <cellStyle name="Accent6 - 20% 2" xfId="788"/>
    <cellStyle name="差_县市旗测算-新科目（20080626）_民生政策最低支出需求" xfId="789"/>
    <cellStyle name="差_22湖南_鹤壁2016年结算对账最后一次  2" xfId="790"/>
    <cellStyle name="Accent6 - 20%_鹤壁2016年结算对账最后一次 " xfId="791"/>
    <cellStyle name="差_07临沂 2 2" xfId="792"/>
    <cellStyle name="差_2010省级行政性收费专项收入批复 2 2" xfId="793"/>
    <cellStyle name="Accent6 - 40% 2 2" xfId="794"/>
    <cellStyle name="差_2007年中央财政与河南省财政年终决算结算单_鹤壁2016年结算对账最后一次 " xfId="795"/>
    <cellStyle name="差_07临沂 3" xfId="796"/>
    <cellStyle name="好_河南 缺口县区测算(地方填报白)_财力性转移支付2010年预算参考数" xfId="797"/>
    <cellStyle name="ColLevel_0" xfId="798"/>
    <cellStyle name="差_2010省级行政性收费专项收入批复 3" xfId="799"/>
    <cellStyle name="好_缺口县区测算(按2007支出增长25%测算) 2" xfId="800"/>
    <cellStyle name="百_NJ17-21" xfId="801"/>
    <cellStyle name="百_NJ17-16" xfId="802"/>
    <cellStyle name="好_市辖区测算20080510_民生政策最低支出需求_财力性转移支付2010年预算参考数" xfId="803"/>
    <cellStyle name="Accent6 - 40% 3" xfId="804"/>
    <cellStyle name="好_2006年30云南 2_2016指标账指（3.3）" xfId="805"/>
    <cellStyle name="好_2009年财力测算情况11.19 2_2016指标账指（3.3）" xfId="806"/>
    <cellStyle name="差_津补贴保障测算(5.21) 3" xfId="807"/>
    <cellStyle name="Accent6 - 60%" xfId="808"/>
    <cellStyle name="Accent6 - 60% 2" xfId="809"/>
    <cellStyle name="好_30云南 3" xfId="810"/>
    <cellStyle name="百_NJ17-19" xfId="811"/>
    <cellStyle name="差_2010年收入预测表（20091219)） 2_2016指标账指（3.3） 2" xfId="812"/>
    <cellStyle name="差_缺口县区测算(按2007支出增长25%测算)" xfId="813"/>
    <cellStyle name="Accent6 - 60% 2 2" xfId="814"/>
    <cellStyle name="差_教育(按照总人口测算）—20080416_鹤壁2016年结算对账最后一次  2" xfId="815"/>
    <cellStyle name="Accent6 - 60% 3" xfId="816"/>
    <cellStyle name="好_2007结算与财力(6.2) 2" xfId="817"/>
    <cellStyle name="差_07临沂_鹤壁2016年结算对账最后一次  2" xfId="818"/>
    <cellStyle name="Accent6 - 60%_鹤壁2016年结算对账最后一次 " xfId="819"/>
    <cellStyle name="好_县市旗测算-新科目（20080627）_县市旗测算-新科目（含人口规模效应） 2" xfId="820"/>
    <cellStyle name="百_NJ18-43" xfId="821"/>
    <cellStyle name="百_NJ18-38" xfId="822"/>
    <cellStyle name="Æõí¨" xfId="823"/>
    <cellStyle name="好_2006年34青海 2 2" xfId="824"/>
    <cellStyle name="好_2008年支出调整_财力性转移支付2010年预算参考数" xfId="825"/>
    <cellStyle name="好_34青海_1 2" xfId="826"/>
    <cellStyle name="Ç§·öî»" xfId="827"/>
    <cellStyle name="Ç§î»·ö¸" xfId="828"/>
    <cellStyle name="好_县市旗测算-新科目（20080627）_鹤壁2016年结算对账最后一次 " xfId="829"/>
    <cellStyle name="差_汇总 2" xfId="830"/>
    <cellStyle name="差_卫生(按照总人口测算）—20080416_不含人员经费系数_财力性转移支付2010年预算参考数 2" xfId="831"/>
    <cellStyle name="Calc Currency (0)" xfId="832"/>
    <cellStyle name="差_农林水和城市维护标准支出20080505－县区合计_不含人员经费系数_财力性转移支付2010年预算参考数 2" xfId="833"/>
    <cellStyle name="差_总人口_财力性转移支付2010年预算参考数 2" xfId="834"/>
    <cellStyle name="好_缺口县区测算(按2007支出增长25%测算)" xfId="835"/>
    <cellStyle name="好_县市旗测算20080508 2" xfId="836"/>
    <cellStyle name="好_20111127汇报附表（8张） 3" xfId="837"/>
    <cellStyle name="差_市辖区测算-新科目（20080626）_民生政策最低支出需求_财力性转移支付2010年预算参考数" xfId="838"/>
    <cellStyle name="Comma [0] 2" xfId="839"/>
    <cellStyle name="好_县市旗测算20080508 2 2" xfId="840"/>
    <cellStyle name="差_市辖区测算-新科目（20080626）_民生政策最低支出需求_财力性转移支付2010年预算参考数 2" xfId="841"/>
    <cellStyle name="差_行政（人员） 2_2016指标账指（3.3）" xfId="842"/>
    <cellStyle name="Comma [0] 2 2" xfId="843"/>
    <cellStyle name="后继超链接" xfId="844"/>
    <cellStyle name="差_河南省----2009-05-21（补充数据） 2 2" xfId="845"/>
    <cellStyle name="Currency [0] 3" xfId="846"/>
    <cellStyle name="Currency1" xfId="847"/>
    <cellStyle name="差_一般预算支出口径剔除表_财力性转移支付2010年预算参考数" xfId="848"/>
    <cellStyle name="Date" xfId="849"/>
    <cellStyle name="Dollar (zero dec)" xfId="850"/>
    <cellStyle name="差_22湖南_鹤壁2016年结算对账最后一次 " xfId="851"/>
    <cellStyle name="e鯪9Y_x000b_" xfId="852"/>
    <cellStyle name="百_NJ17-60" xfId="853"/>
    <cellStyle name="Fixed" xfId="854"/>
    <cellStyle name="常规 28 2" xfId="855"/>
    <cellStyle name="好_市辖区测算20080510 2 2" xfId="856"/>
    <cellStyle name="差_核定人数下发表 2" xfId="857"/>
    <cellStyle name="标题 2 2" xfId="858"/>
    <cellStyle name="差_农林水和城市维护标准支出20080505－县区合计_财力性转移支付2010年预算参考数 2" xfId="859"/>
    <cellStyle name="差_行政公检法测算" xfId="860"/>
    <cellStyle name="差_20111127汇报附表（8张） 2_2016指标账指（3.3）" xfId="861"/>
    <cellStyle name="Grey" xfId="862"/>
    <cellStyle name="好_Book2_财力性转移支付2010年预算参考数 2" xfId="863"/>
    <cellStyle name="百" xfId="864"/>
    <cellStyle name="Header1" xfId="865"/>
    <cellStyle name="好_410927000_台前县" xfId="866"/>
    <cellStyle name="强调文字颜色 5 2 2" xfId="867"/>
    <cellStyle name="差_33甘肃 2 2" xfId="868"/>
    <cellStyle name="HEADING2" xfId="869"/>
    <cellStyle name="好_30云南_鹤壁2016年结算对账最后一次  2" xfId="870"/>
    <cellStyle name="no dec" xfId="871"/>
    <cellStyle name="差_530623_2006年县级财政报表附表 2" xfId="872"/>
    <cellStyle name="好_2010省级行政性收费专项收入批复 2 2" xfId="873"/>
    <cellStyle name="差_2006年22湖南_鹤壁2016年结算对账最后一次  2" xfId="874"/>
    <cellStyle name="Norma,_laroux_4_营业在建 (2)_E21" xfId="875"/>
    <cellStyle name="差_民生政策最低支出需求_鹤壁2016年结算对账最后一次 " xfId="876"/>
    <cellStyle name="差_34青海_1" xfId="877"/>
    <cellStyle name="Normal" xfId="878"/>
    <cellStyle name="Normal - Style1" xfId="879"/>
    <cellStyle name="差_县市旗测算20080508_财力性转移支付2010年预算参考数 2" xfId="880"/>
    <cellStyle name="好_山东省民生支出标准" xfId="881"/>
    <cellStyle name="差_行政公检法测算_财力性转移支付2010年预算参考数 2" xfId="882"/>
    <cellStyle name="Percent" xfId="883"/>
    <cellStyle name="百_NJ18-04" xfId="884"/>
    <cellStyle name="Percent [2]" xfId="885"/>
    <cellStyle name="Percent [2] 2" xfId="886"/>
    <cellStyle name="好_人员工资和公用经费 2_2016指标账指（3.3）" xfId="887"/>
    <cellStyle name="Percent [2] 2 2" xfId="888"/>
    <cellStyle name="好_人员工资和公用经费 2_2016指标账指（3.3） 2" xfId="889"/>
    <cellStyle name="Percent [2] 3" xfId="890"/>
    <cellStyle name="差_县市旗测算20080508_不含人员经费系数" xfId="891"/>
    <cellStyle name="差_05潍坊 2" xfId="892"/>
    <cellStyle name="好_河南 缺口县区测算(地方填报白) 2" xfId="893"/>
    <cellStyle name="RowLevel_0" xfId="894"/>
    <cellStyle name="差_县市旗测算-新科目（20080627） 2_2016指标账指（3.3）" xfId="895"/>
    <cellStyle name="好_平邑 2" xfId="896"/>
    <cellStyle name="差_民生政策最低支出需求 3" xfId="897"/>
    <cellStyle name="差_1110洱源县_财力性转移支付2010年预算参考数 2" xfId="898"/>
    <cellStyle name="差_农林水和城市维护标准支出20080505－县区合计_民生政策最低支出需求" xfId="899"/>
    <cellStyle name="差_卫生(按照总人口测算）—20080416_县市旗测算-新科目（含人口规模效应）_财力性转移支付2010年预算参考数" xfId="900"/>
    <cellStyle name="百_05" xfId="901"/>
    <cellStyle name="百_NJ09-03" xfId="902"/>
    <cellStyle name="百_NJ09-04" xfId="903"/>
    <cellStyle name="百_NJ18-34" xfId="904"/>
    <cellStyle name="好_县市旗测算-新科目（20080627） 2" xfId="905"/>
    <cellStyle name="差_2008年一般预算支出预计 2" xfId="906"/>
    <cellStyle name="百_NJ09-07" xfId="907"/>
    <cellStyle name="百_NJ17-07" xfId="908"/>
    <cellStyle name="差_省属监狱人员级别表(驻外) 3" xfId="909"/>
    <cellStyle name="百_NJ17-27" xfId="910"/>
    <cellStyle name="百_NJ17-33" xfId="911"/>
    <cellStyle name="百_NJ17-28" xfId="912"/>
    <cellStyle name="百_NJ17-34" xfId="913"/>
    <cellStyle name="差_河南省----2009-05-21（补充数据）_鹤壁2016年结算对账最后一次  2" xfId="914"/>
    <cellStyle name="好_县市旗测算-新科目（20080626） 2" xfId="915"/>
    <cellStyle name="百_NJ17-35" xfId="916"/>
    <cellStyle name="好_县市旗测算-新科目（20080626） 3" xfId="917"/>
    <cellStyle name="好_市辖区测算20080510_民生政策最低支出需求_财力性转移支付2010年预算参考数 2" xfId="918"/>
    <cellStyle name="差_410927000_台前县" xfId="919"/>
    <cellStyle name="百_NJ17-36" xfId="920"/>
    <cellStyle name="差_2008年支出调整_财力性转移支付2010年预算参考数" xfId="921"/>
    <cellStyle name="百_NJ17-47" xfId="922"/>
    <cellStyle name="百_NJ17-54" xfId="923"/>
    <cellStyle name="差_卫生(按照总人口测算）—20080416" xfId="924"/>
    <cellStyle name="百_NJ17-62" xfId="925"/>
    <cellStyle name="差_行政公检法测算_鹤壁2016年结算对账最后一次  2" xfId="926"/>
    <cellStyle name="百_NJ18-02" xfId="927"/>
    <cellStyle name="百_NJ18-03" xfId="928"/>
    <cellStyle name="好_农林水和城市维护标准支出20080505－县区合计 2_2016指标账指（3.3）" xfId="929"/>
    <cellStyle name="差_0605石屏县_财力性转移支付2010年预算参考数" xfId="930"/>
    <cellStyle name="差_2012年结算与财力5.3" xfId="931"/>
    <cellStyle name="百_NJ18-11" xfId="932"/>
    <cellStyle name="百_NJ18-06" xfId="933"/>
    <cellStyle name="差_11大理_财力性转移支付2010年预算参考数" xfId="934"/>
    <cellStyle name="差_2009年省对市县转移支付测算表(9.27)" xfId="935"/>
    <cellStyle name="百_NJ18-23" xfId="936"/>
    <cellStyle name="百_NJ18-18" xfId="937"/>
    <cellStyle name="差_12滨州_财力性转移支付2010年预算参考数" xfId="938"/>
    <cellStyle name="好_县市旗测算20080508_县市旗测算-新科目（含人口规模效应） 2" xfId="939"/>
    <cellStyle name="百分比 2" xfId="940"/>
    <cellStyle name="百分比 3" xfId="941"/>
    <cellStyle name="百分比 3 2" xfId="942"/>
    <cellStyle name="标题 1 2 2" xfId="943"/>
    <cellStyle name="标题 2 2 2" xfId="944"/>
    <cellStyle name="差_行政公检法测算 2" xfId="945"/>
    <cellStyle name="差_20111127汇报附表（8张） 2_2016指标账指（3.3） 2" xfId="946"/>
    <cellStyle name="标题 3 2" xfId="947"/>
    <cellStyle name="差_gdp 2 2" xfId="948"/>
    <cellStyle name="差_农林水和城市维护标准支出20080505－县区合计_县市旗测算-新科目（含人口规模效应）" xfId="949"/>
    <cellStyle name="标题 4 2" xfId="950"/>
    <cellStyle name="千位分隔 3" xfId="951"/>
    <cellStyle name="标题 5" xfId="952"/>
    <cellStyle name="好_第一部分：综合全" xfId="953"/>
    <cellStyle name="标题 5 2" xfId="954"/>
    <cellStyle name="好_20111127汇报附表（8张） 2_2016指标账指（3.3）" xfId="955"/>
    <cellStyle name="表标题" xfId="956"/>
    <cellStyle name="差_市辖区测算20080510_不含人员经费系数 2" xfId="957"/>
    <cellStyle name="表标题 2" xfId="958"/>
    <cellStyle name="差_2012年结余使用" xfId="959"/>
    <cellStyle name="表标题_鹤壁2016年结算对账最后一次 " xfId="960"/>
    <cellStyle name="好_市辖区测算20080510_财力性转移支付2010年预算参考数" xfId="961"/>
    <cellStyle name="差_2007结算与财力(6.2) 2" xfId="962"/>
    <cellStyle name="差 2" xfId="963"/>
    <cellStyle name="差_县市旗测算-新科目（20080626） 2_2016指标账指（3.3）" xfId="964"/>
    <cellStyle name="差 2 2" xfId="965"/>
    <cellStyle name="差_00省级(打印) 2" xfId="966"/>
    <cellStyle name="差_0502通海县" xfId="967"/>
    <cellStyle name="差_0502通海县 2" xfId="968"/>
    <cellStyle name="差_05潍坊 2 2" xfId="969"/>
    <cellStyle name="好_成本差异系数（含人口规模）" xfId="970"/>
    <cellStyle name="差_2008计算资料（8月11日终稿） 2_2016指标账指（3.3）" xfId="971"/>
    <cellStyle name="好_2008年一般预算支出预计 2" xfId="972"/>
    <cellStyle name="差_05潍坊 2_2016指标账指（3.3）" xfId="973"/>
    <cellStyle name="差_1110洱源县" xfId="974"/>
    <cellStyle name="差_05潍坊 3" xfId="975"/>
    <cellStyle name="差_0605石屏县_财力性转移支付2010年预算参考数 2" xfId="976"/>
    <cellStyle name="差_09黑龙江_财力性转移支付2010年预算参考数 2" xfId="977"/>
    <cellStyle name="差_1110洱源县 2" xfId="978"/>
    <cellStyle name="差_11大理_财力性转移支付2010年预算参考数 2" xfId="979"/>
    <cellStyle name="差_2009年省对市县转移支付测算表(9.27) 2" xfId="980"/>
    <cellStyle name="差_12滨州 2_2016指标账指（3.3）" xfId="981"/>
    <cellStyle name="好_行政（人员）_不含人员经费系数_财力性转移支付2010年预算参考数 2" xfId="982"/>
    <cellStyle name="差_14安徽" xfId="983"/>
    <cellStyle name="差_14安徽_财力性转移支付2010年预算参考数" xfId="984"/>
    <cellStyle name="好_00省级(打印)" xfId="985"/>
    <cellStyle name="好_汇总_财力性转移支付2010年预算参考数 2" xfId="986"/>
    <cellStyle name="差_2006年30云南 2_2016指标账指（3.3） 2" xfId="987"/>
    <cellStyle name="差_云南省2008年转移支付测算——州市本级考核部分及政策性测算_财力性转移支付2010年预算参考数" xfId="988"/>
    <cellStyle name="差_14安徽_财力性转移支付2010年预算参考数 2" xfId="989"/>
    <cellStyle name="好_00省级(打印) 2" xfId="990"/>
    <cellStyle name="差_1604月报" xfId="991"/>
    <cellStyle name="差_2006年28四川 2_2016指标账指（3.3）" xfId="992"/>
    <cellStyle name="差_2" xfId="993"/>
    <cellStyle name="差_2 2" xfId="994"/>
    <cellStyle name="差_2_财力性转移支付2010年预算参考数 2" xfId="995"/>
    <cellStyle name="好_Book2" xfId="996"/>
    <cellStyle name="强调文字颜色 6 2" xfId="997"/>
    <cellStyle name="差_20 2007年河南结算单" xfId="998"/>
    <cellStyle name="差_20 2007年河南结算单 2" xfId="999"/>
    <cellStyle name="差_20 2007年河南结算单 2_2016指标账指（3.3） 2" xfId="1000"/>
    <cellStyle name="差_20 2007年河南结算单 3" xfId="1001"/>
    <cellStyle name="好_市辖区测算-新科目（20080626）_民生政策最低支出需求_财力性转移支付2010年预算参考数 2" xfId="1002"/>
    <cellStyle name="差_20 2007年河南结算单_鹤壁2016年结算对账最后一次  2" xfId="1003"/>
    <cellStyle name="差_2006年22湖南" xfId="1004"/>
    <cellStyle name="差_2006年22湖南 2" xfId="1005"/>
    <cellStyle name="差_2007年结算已定项目对账单_鹤壁2016年结算对账最后一次 " xfId="1006"/>
    <cellStyle name="差_2006年22湖南 2 2" xfId="1007"/>
    <cellStyle name="差_2007年结算已定项目对账单_鹤壁2016年结算对账最后一次  2" xfId="1008"/>
    <cellStyle name="好_2006年28四川_财力性转移支付2010年预算参考数" xfId="1009"/>
    <cellStyle name="差_2006年22湖南_财力性转移支付2010年预算参考数 2" xfId="1010"/>
    <cellStyle name="差_下文（表）" xfId="1011"/>
    <cellStyle name="差_2006年22湖南_鹤壁2016年结算对账最后一次 " xfId="1012"/>
    <cellStyle name="差_2006年27重庆" xfId="1013"/>
    <cellStyle name="好_河南省----2009-05-21（补充数据）" xfId="1014"/>
    <cellStyle name="差_2006年27重庆 2" xfId="1015"/>
    <cellStyle name="好_河南省----2009-05-21（补充数据） 2" xfId="1016"/>
    <cellStyle name="差_2006年27重庆 2 2" xfId="1017"/>
    <cellStyle name="好_河南省----2009-05-21（补充数据） 2 2" xfId="1018"/>
    <cellStyle name="差_财政厅编制用表（2011年报省人大） 2 2" xfId="1019"/>
    <cellStyle name="差_2006年27重庆 2_2016指标账指（3.3）" xfId="1020"/>
    <cellStyle name="好_河南省----2009-05-21（补充数据） 2_2016指标账指（3.3）" xfId="1021"/>
    <cellStyle name="好_河南省----2009-05-21（补充数据）_鹤壁2016年结算对账最后一次  2" xfId="1022"/>
    <cellStyle name="常规 11 2 2 2" xfId="1023"/>
    <cellStyle name="差_2006年27重庆_鹤壁2016年结算对账最后一次  2" xfId="1024"/>
    <cellStyle name="差_2006年27重庆 3" xfId="1025"/>
    <cellStyle name="好_河南省----2009-05-21（补充数据） 3" xfId="1026"/>
    <cellStyle name="常规 2 9" xfId="1027"/>
    <cellStyle name="差_2006年27重庆_财力性转移支付2010年预算参考数 2" xfId="1028"/>
    <cellStyle name="差_行政（人员）_不含人员经费系数" xfId="1029"/>
    <cellStyle name="好_河南省----2009-05-21（补充数据）_鹤壁2016年结算对账最后一次 " xfId="1030"/>
    <cellStyle name="常规 11 2 2" xfId="1031"/>
    <cellStyle name="差_2006年27重庆_鹤壁2016年结算对账最后一次 " xfId="1032"/>
    <cellStyle name="差_2006年28四川 2" xfId="1033"/>
    <cellStyle name="差_2006年28四川 2 2" xfId="1034"/>
    <cellStyle name="差_2006年28四川 3" xfId="1035"/>
    <cellStyle name="好_市辖区测算20080510_不含人员经费系数_财力性转移支付2010年预算参考数" xfId="1036"/>
    <cellStyle name="好_财政厅编制用表（2011年报省人大） 2" xfId="1037"/>
    <cellStyle name="差_2006年28四川_鹤壁2016年结算对账最后一次 " xfId="1038"/>
    <cellStyle name="好_市辖区测算20080510_不含人员经费系数_财力性转移支付2010年预算参考数 2" xfId="1039"/>
    <cellStyle name="好_财政厅编制用表（2011年报省人大） 2 2" xfId="1040"/>
    <cellStyle name="差_2006年28四川_鹤壁2016年结算对账最后一次  2" xfId="1041"/>
    <cellStyle name="差_2006年30云南" xfId="1042"/>
    <cellStyle name="差_2006年30云南 2" xfId="1043"/>
    <cellStyle name="差_2006年30云南 2 2" xfId="1044"/>
    <cellStyle name="差_2008计算资料（8月11日终稿） 3" xfId="1045"/>
    <cellStyle name="差_2006年30云南 2_2016指标账指（3.3）" xfId="1046"/>
    <cellStyle name="差_县区合并测算20080423(按照各省比重）_财力性转移支付2010年预算参考数 2" xfId="1047"/>
    <cellStyle name="好_2011年全省及省级预计2011-12-12 2" xfId="1048"/>
    <cellStyle name="差_2006年30云南_鹤壁2016年结算对账最后一次 " xfId="1049"/>
    <cellStyle name="差_其他部门(按照总人口测算）—20080416" xfId="1050"/>
    <cellStyle name="差_2006年30云南_鹤壁2016年结算对账最后一次  2" xfId="1051"/>
    <cellStyle name="差_其他部门(按照总人口测算）—20080416 2" xfId="1052"/>
    <cellStyle name="差_2006年33甘肃" xfId="1053"/>
    <cellStyle name="差_青海 缺口县区测算(地方填报)_财力性转移支付2010年预算参考数" xfId="1054"/>
    <cellStyle name="差_成本差异系数 2_2016指标账指（3.3） 2" xfId="1055"/>
    <cellStyle name="差_2007年一般预算支出剔除 2" xfId="1056"/>
    <cellStyle name="差_2006年33甘肃 2_2016指标账指（3.3）" xfId="1057"/>
    <cellStyle name="差_2006年33甘肃_鹤壁2016年结算对账最后一次 " xfId="1058"/>
    <cellStyle name="差_2006年33甘肃_鹤壁2016年结算对账最后一次  2" xfId="1059"/>
    <cellStyle name="差_2006年34青海 2" xfId="1060"/>
    <cellStyle name="差_其他部门(按照总人口测算）—20080416_不含人员经费系数 2" xfId="1061"/>
    <cellStyle name="差_2006年34青海 2 2" xfId="1062"/>
    <cellStyle name="差_2007年中央财政与河南省财政年终决算结算单 2" xfId="1063"/>
    <cellStyle name="超级链接 2 2" xfId="1064"/>
    <cellStyle name="差_2006年34青海 2_2016指标账指（3.3）" xfId="1065"/>
    <cellStyle name="差_文体广播事业(按照总人口测算）—20080416_鹤壁2016年结算对账最后一次  2" xfId="1066"/>
    <cellStyle name="差_2007年中央财政与河南省财政年终决算结算单 2 2" xfId="1067"/>
    <cellStyle name="差_市辖区测算20080510_不含人员经费系数" xfId="1068"/>
    <cellStyle name="差_2006年34青海 2_2016指标账指（3.3） 2" xfId="1069"/>
    <cellStyle name="差_分县成本差异系数_不含人员经费系数" xfId="1070"/>
    <cellStyle name="差_2006年34青海 3" xfId="1071"/>
    <cellStyle name="差_2006年34青海_财力性转移支付2010年预算参考数 2" xfId="1072"/>
    <cellStyle name="差_其他部门(按照总人口测算）—20080416_不含人员经费系数_财力性转移支付2010年预算参考数 2" xfId="1073"/>
    <cellStyle name="差_2006年34青海_鹤壁2016年结算对账最后一次 " xfId="1074"/>
    <cellStyle name="差_2006年34青海_鹤壁2016年结算对账最后一次  2" xfId="1075"/>
    <cellStyle name="好_卫生(按照总人口测算）—20080416 2" xfId="1076"/>
    <cellStyle name="差_2008年全省人员信息 2_2016指标账指（3.3）" xfId="1077"/>
    <cellStyle name="差_2006年水利统计指标统计表" xfId="1078"/>
    <cellStyle name="差_2006年水利统计指标统计表_财力性转移支付2010年预算参考数" xfId="1079"/>
    <cellStyle name="差_2007结算与财力(6.2) 2 2" xfId="1080"/>
    <cellStyle name="差_2011年全省及省级预计2011-12-12 2 2" xfId="1081"/>
    <cellStyle name="差_Book1_1 2 2" xfId="1082"/>
    <cellStyle name="差_2007结算与财力(6.2) 3" xfId="1083"/>
    <cellStyle name="好_财政供养人员 2" xfId="1084"/>
    <cellStyle name="差_2007结算与财力(6.2)_鹤壁2016年结算对账最后一次 " xfId="1085"/>
    <cellStyle name="好_2006年水利统计指标统计表_财力性转移支付2010年预算参考数 2" xfId="1086"/>
    <cellStyle name="差_20111127汇报附表（8张）" xfId="1087"/>
    <cellStyle name="差_2007结算与财力(6.2)_鹤壁2016年结算对账最后一次  2" xfId="1088"/>
    <cellStyle name="差_同德_鹤壁2016年结算对账最后一次  2" xfId="1089"/>
    <cellStyle name="差_2007年结算已定项目对账单" xfId="1090"/>
    <cellStyle name="差_2007年结算已定项目对账单 2" xfId="1091"/>
    <cellStyle name="差_2007年结算已定项目对账单 2_2016指标账指（3.3） 2" xfId="1092"/>
    <cellStyle name="好_2_财力性转移支付2010年预算参考数" xfId="1093"/>
    <cellStyle name="差_2007年结算已定项目对账单 3" xfId="1094"/>
    <cellStyle name="好_2012年结余使用 2" xfId="1095"/>
    <cellStyle name="差_2007年收支情况及2008年收支预计表(汇总表)_财力性转移支付2010年预算参考数" xfId="1096"/>
    <cellStyle name="差_2007年收支情况及2008年收支预计表(汇总表)_财力性转移支付2010年预算参考数 2" xfId="1097"/>
    <cellStyle name="差_成本差异系数 2_2016指标账指（3.3）" xfId="1098"/>
    <cellStyle name="差_2007年一般预算支出剔除" xfId="1099"/>
    <cellStyle name="差_2007年一般预算支出剔除_财力性转移支付2010年预算参考数" xfId="1100"/>
    <cellStyle name="差_2007年一般预算支出剔除_财力性转移支付2010年预算参考数 2" xfId="1101"/>
    <cellStyle name="差_平邑 3" xfId="1102"/>
    <cellStyle name="好_27重庆_财力性转移支付2010年预算参考数" xfId="1103"/>
    <cellStyle name="差_2007年中央财政与河南省财政年终决算结算单" xfId="1104"/>
    <cellStyle name="超级链接 2" xfId="1105"/>
    <cellStyle name="小数" xfId="1106"/>
    <cellStyle name="好_县区合并测算20080421_县市旗测算-新科目（含人口规模效应）_财力性转移支付2010年预算参考数 2" xfId="1107"/>
    <cellStyle name="差_2007年中央财政与河南省财政年终决算结算单 2_2016指标账指（3.3）" xfId="1108"/>
    <cellStyle name="小数 2" xfId="1109"/>
    <cellStyle name="差_2007年中央财政与河南省财政年终决算结算单 2_2016指标账指（3.3） 2" xfId="1110"/>
    <cellStyle name="差_市辖区测算20080510_财力性转移支付2010年预算参考数" xfId="1111"/>
    <cellStyle name="好_20 2007年河南结算单_鹤壁2016年结算对账最后一次 " xfId="1112"/>
    <cellStyle name="差_2007年中央财政与河南省财政年终决算结算单 3" xfId="1113"/>
    <cellStyle name="差_2007一般预算支出口径剔除表_财力性转移支付2010年预算参考数" xfId="1114"/>
    <cellStyle name="好_云南省2008年转移支付测算——州市本级考核部分及政策性测算_财力性转移支付2010年预算参考数" xfId="1115"/>
    <cellStyle name="差_2007一般预算支出口径剔除表_财力性转移支付2010年预算参考数 2" xfId="1116"/>
    <cellStyle name="差_2008计算资料（8月11日终稿）" xfId="1117"/>
    <cellStyle name="差_县区合并测算20080421_不含人员经费系数_财力性转移支付2010年预算参考数" xfId="1118"/>
    <cellStyle name="差_2008计算资料（8月11日终稿） 2" xfId="1119"/>
    <cellStyle name="差_县区合并测算20080421_不含人员经费系数_财力性转移支付2010年预算参考数 2" xfId="1120"/>
    <cellStyle name="差_2008计算资料（8月11日终稿） 2 2" xfId="1121"/>
    <cellStyle name="常规 29" xfId="1122"/>
    <cellStyle name="常规 34" xfId="1123"/>
    <cellStyle name="好_市辖区测算20080510 3" xfId="1124"/>
    <cellStyle name="常规 5 3" xfId="1125"/>
    <cellStyle name="差_成本差异系数（含人口规模） 2" xfId="1126"/>
    <cellStyle name="差_2008计算资料（8月11日终稿）_鹤壁2016年结算对账最后一次 " xfId="1127"/>
    <cellStyle name="差_2010年收入预测表（20091219)） 2_2016指标账指（3.3）" xfId="1128"/>
    <cellStyle name="差_2008计算资料（8月11日终稿）_鹤壁2016年结算对账最后一次  2" xfId="1129"/>
    <cellStyle name="差_自行调整差异系数顺序" xfId="1130"/>
    <cellStyle name="差_附表 2 2" xfId="1131"/>
    <cellStyle name="差_2008结算与财力(最终)" xfId="1132"/>
    <cellStyle name="差_2008年支出调整_财力性转移支付2010年预算参考数 2" xfId="1133"/>
    <cellStyle name="差_2008年财政收支预算草案(1.4)" xfId="1134"/>
    <cellStyle name="差_410927000_台前县 2" xfId="1135"/>
    <cellStyle name="好_1_财力性转移支付2010年预算参考数" xfId="1136"/>
    <cellStyle name="差_2008年全省汇总收支计算表" xfId="1137"/>
    <cellStyle name="差_2008年全省汇总收支计算表 2" xfId="1138"/>
    <cellStyle name="差_核定人数下发表_财力性转移支付2010年预算参考数" xfId="1139"/>
    <cellStyle name="差_34青海 2 2" xfId="1140"/>
    <cellStyle name="差_2008年全省汇总收支计算表_财力性转移支付2010年预算参考数 2" xfId="1141"/>
    <cellStyle name="差_2008年全省人员信息" xfId="1142"/>
    <cellStyle name="差_同德 2_2016指标账指（3.3）" xfId="1143"/>
    <cellStyle name="差_2008年全省人员信息 2" xfId="1144"/>
    <cellStyle name="差_同德 2_2016指标账指（3.3） 2" xfId="1145"/>
    <cellStyle name="差_2008年全省人员信息 2 2" xfId="1146"/>
    <cellStyle name="差_2011年预算大表11-26" xfId="1147"/>
    <cellStyle name="差_2008年全省人员信息 3" xfId="1148"/>
    <cellStyle name="好_行政(燃修费)_民生政策最低支出需求_财力性转移支付2010年预算参考数 2" xfId="1149"/>
    <cellStyle name="差_2008年全省人员信息_鹤壁2016年结算对账最后一次  2" xfId="1150"/>
    <cellStyle name="差_县区合并测算20080423(按照各省比重） 2 2" xfId="1151"/>
    <cellStyle name="差_2008年一般预算支出预计" xfId="1152"/>
    <cellStyle name="差_2008年预计支出与2007年对比" xfId="1153"/>
    <cellStyle name="差_2008年预计支出与2007年对比 2" xfId="1154"/>
    <cellStyle name="差_2008年支出核定" xfId="1155"/>
    <cellStyle name="差_2008年支出调整" xfId="1156"/>
    <cellStyle name="好_自行调整差异系数顺序_财力性转移支付2010年预算参考数" xfId="1157"/>
    <cellStyle name="差_2008年支出调整 2" xfId="1158"/>
    <cellStyle name="差_2009年财力测算情况11.19" xfId="1159"/>
    <cellStyle name="差_2009年财力测算情况11.19 2 2" xfId="1160"/>
    <cellStyle name="差_2009年财力测算情况11.19 2_2016指标账指（3.3） 2" xfId="1161"/>
    <cellStyle name="差_2009年财力测算情况11.19 3" xfId="1162"/>
    <cellStyle name="差_Book1_鹤壁2016年结算对账最后一次 " xfId="1163"/>
    <cellStyle name="差_2009年财力测算情况11.19_鹤壁2016年结算对账最后一次 " xfId="1164"/>
    <cellStyle name="差_不含人员经费系数 2_2016指标账指（3.3）" xfId="1165"/>
    <cellStyle name="好_市辖区测算20080510" xfId="1166"/>
    <cellStyle name="差_2009年财力测算情况11.19_鹤壁2016年结算对账最后一次  2" xfId="1167"/>
    <cellStyle name="差_不含人员经费系数 2_2016指标账指（3.3） 2" xfId="1168"/>
    <cellStyle name="常规 28" xfId="1169"/>
    <cellStyle name="常规 33" xfId="1170"/>
    <cellStyle name="好_市辖区测算20080510 2" xfId="1171"/>
    <cellStyle name="差_2009年结算（最终）" xfId="1172"/>
    <cellStyle name="好_2010年收入预测表（20091219)） 2_2016指标账指（3.3）" xfId="1173"/>
    <cellStyle name="差_2009年结算（最终） 2" xfId="1174"/>
    <cellStyle name="差_2011年全省及省级预计2011-12-12 2_2016指标账指（3.3） 2" xfId="1175"/>
    <cellStyle name="差_2009年结算（最终） 2_2016指标账指（3.3）" xfId="1176"/>
    <cellStyle name="差_Book1_1 2_2016指标账指（3.3） 2" xfId="1177"/>
    <cellStyle name="好_2006年33甘肃" xfId="1178"/>
    <cellStyle name="好_县区合并测算20080423(按照各省比重）_不含人员经费系数" xfId="1179"/>
    <cellStyle name="好_成本差异系数_财力性转移支付2010年预算参考数" xfId="1180"/>
    <cellStyle name="差_2009年结算（最终） 2_2016指标账指（3.3） 2" xfId="1181"/>
    <cellStyle name="差_县市旗测算-新科目（20080626）_不含人员经费系数_财力性转移支付2010年预算参考数 2" xfId="1182"/>
    <cellStyle name="差_2009年结算（最终） 3" xfId="1183"/>
    <cellStyle name="差_县市旗测算-新科目（20080627）_不含人员经费系数_财力性转移支付2010年预算参考数 2" xfId="1184"/>
    <cellStyle name="差_县区合并测算20080423(按照各省比重） 3" xfId="1185"/>
    <cellStyle name="差_2009年省与市县结算（最终）" xfId="1186"/>
    <cellStyle name="差_2009年省与市县结算（最终） 2" xfId="1187"/>
    <cellStyle name="差_2010年收入预测表（20091218)） 2" xfId="1188"/>
    <cellStyle name="差_2010年收入预测表（20091218)） 2_2016指标账指（3.3）" xfId="1189"/>
    <cellStyle name="差_行政(燃修费) 2" xfId="1190"/>
    <cellStyle name="差_2010年收入预测表（20091218)） 2_2016指标账指（3.3） 2" xfId="1191"/>
    <cellStyle name="差_行政(燃修费) 2 2" xfId="1192"/>
    <cellStyle name="差_2010年收入预测表（20091219)）" xfId="1193"/>
    <cellStyle name="好_市辖区测算-新科目（20080626）_民生政策最低支出需求" xfId="1194"/>
    <cellStyle name="差_河南 缺口县区测算(地方填报白)_财力性转移支付2010年预算参考数" xfId="1195"/>
    <cellStyle name="差_2010年收入预测表（20091219)） 2" xfId="1196"/>
    <cellStyle name="好_市辖区测算-新科目（20080626）_民生政策最低支出需求 2" xfId="1197"/>
    <cellStyle name="差_河南 缺口县区测算(地方填报白)_财力性转移支付2010年预算参考数 2" xfId="1198"/>
    <cellStyle name="差_2010年收入预测表（20091219)） 2 2" xfId="1199"/>
    <cellStyle name="差_2010年收入预测表（20091219)） 3" xfId="1200"/>
    <cellStyle name="差_2010年收入预测表（20091230)）" xfId="1201"/>
    <cellStyle name="差_县市旗测算-新科目（20080626）_鹤壁2016年结算对账最后一次 " xfId="1202"/>
    <cellStyle name="差_重点民生支出需求测算表社保（农村低保）081112" xfId="1203"/>
    <cellStyle name="差_2010年收入预测表（20091230)） 2 2" xfId="1204"/>
    <cellStyle name="差_20111127汇报附表（8张） 2 2" xfId="1205"/>
    <cellStyle name="差_安阳 2 2" xfId="1206"/>
    <cellStyle name="差_2011年全省及省级预计2011-12-12" xfId="1207"/>
    <cellStyle name="差_Book1_1" xfId="1208"/>
    <cellStyle name="差_2011年全省及省级预计2011-12-12 2" xfId="1209"/>
    <cellStyle name="差_Book1_1 2" xfId="1210"/>
    <cellStyle name="差_2011年全省及省级预计2011-12-12 2_2016指标账指（3.3）" xfId="1211"/>
    <cellStyle name="差_Book1_1 2_2016指标账指（3.3）" xfId="1212"/>
    <cellStyle name="差_2011年预算表格2010.12.9" xfId="1213"/>
    <cellStyle name="差_28四川" xfId="1214"/>
    <cellStyle name="差_商品交易所2006--2008年税收" xfId="1215"/>
    <cellStyle name="警告文本 2 2" xfId="1216"/>
    <cellStyle name="差_2011年预算表格2010.12.9 2" xfId="1217"/>
    <cellStyle name="差_28四川 2" xfId="1218"/>
    <cellStyle name="差_商品交易所2006--2008年税收 2" xfId="1219"/>
    <cellStyle name="差_2011年预算表格2010.12.9 2 2" xfId="1220"/>
    <cellStyle name="差_28四川 2 2" xfId="1221"/>
    <cellStyle name="差_商品交易所2006--2008年税收 2 2" xfId="1222"/>
    <cellStyle name="差_2011年预算表格2010.12.9 3" xfId="1223"/>
    <cellStyle name="差_28四川 3" xfId="1224"/>
    <cellStyle name="差_商品交易所2006--2008年税收 3" xfId="1225"/>
    <cellStyle name="差_2012年结算与财力5.3 2" xfId="1226"/>
    <cellStyle name="差_2012年省级平衡表" xfId="1227"/>
    <cellStyle name="差_2012年省级平衡表 2" xfId="1228"/>
    <cellStyle name="差_2016年财政总决算生成表全套0417 -平衡表" xfId="1229"/>
    <cellStyle name="差_2016年财政总决算生成表全套0417 -平衡表 2" xfId="1230"/>
    <cellStyle name="差_33甘肃 3" xfId="1231"/>
    <cellStyle name="差_2016年中原银行税收基数短收市县负担情况表" xfId="1232"/>
    <cellStyle name="好_民生政策最低支出需求 2" xfId="1233"/>
    <cellStyle name="差_20河南" xfId="1234"/>
    <cellStyle name="差_20河南 2" xfId="1235"/>
    <cellStyle name="差_20河南(财政部2010年县级基本财力测算数据)" xfId="1236"/>
    <cellStyle name="差_县区合并测算20080423(按照各省比重）_县市旗测算-新科目（含人口规模效应）" xfId="1237"/>
    <cellStyle name="差_20河南(财政部2010年县级基本财力测算数据) 2" xfId="1238"/>
    <cellStyle name="差_县区合并测算20080423(按照各省比重）_县市旗测算-新科目（含人口规模效应） 2" xfId="1239"/>
    <cellStyle name="差_20河南_财力性转移支付2010年预算参考数" xfId="1240"/>
    <cellStyle name="差_20河南_财力性转移支付2010年预算参考数 2" xfId="1241"/>
    <cellStyle name="差_20河南省" xfId="1242"/>
    <cellStyle name="差_同德_财力性转移支付2010年预算参考数 2" xfId="1243"/>
    <cellStyle name="差_20河南省 2" xfId="1244"/>
    <cellStyle name="差_22湖南" xfId="1245"/>
    <cellStyle name="好_530623_2006年县级财政报表附表" xfId="1246"/>
    <cellStyle name="差_22湖南 2" xfId="1247"/>
    <cellStyle name="好_530623_2006年县级财政报表附表 2" xfId="1248"/>
    <cellStyle name="差_安阳 3" xfId="1249"/>
    <cellStyle name="差_22湖南 2 2" xfId="1250"/>
    <cellStyle name="差_22湖南 2_2016指标账指（3.3）" xfId="1251"/>
    <cellStyle name="差_30云南 2 2" xfId="1252"/>
    <cellStyle name="差_22湖南 2_2016指标账指（3.3） 2" xfId="1253"/>
    <cellStyle name="差_22湖南 3" xfId="1254"/>
    <cellStyle name="差_22湖南_财力性转移支付2010年预算参考数" xfId="1255"/>
    <cellStyle name="好_核定人数下发表_财力性转移支付2010年预算参考数 2" xfId="1256"/>
    <cellStyle name="差_22湖南_财力性转移支付2010年预算参考数 2" xfId="1257"/>
    <cellStyle name="差_27重庆" xfId="1258"/>
    <cellStyle name="好_2007年一般预算支出剔除_财力性转移支付2010年预算参考数" xfId="1259"/>
    <cellStyle name="好_07临沂 2_2016指标账指（3.3） 2" xfId="1260"/>
    <cellStyle name="差_27重庆 2" xfId="1261"/>
    <cellStyle name="好_2007年一般预算支出剔除_财力性转移支付2010年预算参考数 2" xfId="1262"/>
    <cellStyle name="差_27重庆 2 2" xfId="1263"/>
    <cellStyle name="差_山东省民生支出标准_财力性转移支付2010年预算参考数" xfId="1264"/>
    <cellStyle name="好_gdp 2_2016指标账指（3.3）" xfId="1265"/>
    <cellStyle name="差_27重庆 2_2016指标账指（3.3）" xfId="1266"/>
    <cellStyle name="差_27重庆 2_2016指标账指（3.3） 2" xfId="1267"/>
    <cellStyle name="好_2007结算与财力(6.2)" xfId="1268"/>
    <cellStyle name="差_教育(按照总人口测算）—20080416_鹤壁2016年结算对账最后一次 " xfId="1269"/>
    <cellStyle name="差_27重庆_财力性转移支付2010年预算参考数" xfId="1270"/>
    <cellStyle name="差_鹤壁2016年结算对账最后一次  2" xfId="1271"/>
    <cellStyle name="差_省属监狱人员级别表(驻外)_鹤壁2016年结算对账最后一次 " xfId="1272"/>
    <cellStyle name="差_27重庆_财力性转移支付2010年预算参考数 2" xfId="1273"/>
    <cellStyle name="差_省属监狱人员级别表(驻外)_鹤壁2016年结算对账最后一次  2" xfId="1274"/>
    <cellStyle name="差_27重庆_鹤壁2016年结算对账最后一次 " xfId="1275"/>
    <cellStyle name="差_市辖区测算-新科目（20080626）_不含人员经费系数_财力性转移支付2010年预算参考数" xfId="1276"/>
    <cellStyle name="好_2008年支出调整" xfId="1277"/>
    <cellStyle name="差_27重庆_鹤壁2016年结算对账最后一次  2" xfId="1278"/>
    <cellStyle name="好_行政(燃修费) 2_2016指标账指（3.3）" xfId="1279"/>
    <cellStyle name="差_市辖区测算-新科目（20080626）_不含人员经费系数_财力性转移支付2010年预算参考数 2" xfId="1280"/>
    <cellStyle name="好_2008年支出调整 2" xfId="1281"/>
    <cellStyle name="差_28四川_财力性转移支付2010年预算参考数" xfId="1282"/>
    <cellStyle name="差_检验表（调整后）" xfId="1283"/>
    <cellStyle name="好_14安徽" xfId="1284"/>
    <cellStyle name="差_28四川_财力性转移支付2010年预算参考数 2" xfId="1285"/>
    <cellStyle name="好_2007年收支情况及2008年收支预计表(汇总表)" xfId="1286"/>
    <cellStyle name="差_28四川_鹤壁2016年结算对账最后一次 " xfId="1287"/>
    <cellStyle name="差_商品交易所2006--2008年税收_鹤壁2016年结算对账最后一次 " xfId="1288"/>
    <cellStyle name="差_30云南" xfId="1289"/>
    <cellStyle name="差_30云南 2" xfId="1290"/>
    <cellStyle name="差_30云南 2_2016指标账指（3.3）" xfId="1291"/>
    <cellStyle name="差_30云南 2_2016指标账指（3.3） 2" xfId="1292"/>
    <cellStyle name="差_30云南 3" xfId="1293"/>
    <cellStyle name="差_30云南_1" xfId="1294"/>
    <cellStyle name="差_30云南_1 2" xfId="1295"/>
    <cellStyle name="差_行政(燃修费)_县市旗测算-新科目（含人口规模效应）" xfId="1296"/>
    <cellStyle name="差_30云南_1_财力性转移支付2010年预算参考数" xfId="1297"/>
    <cellStyle name="差_30云南_1_财力性转移支付2010年预算参考数 2" xfId="1298"/>
    <cellStyle name="差_30云南_鹤壁2016年结算对账最后一次 " xfId="1299"/>
    <cellStyle name="好_市辖区测算-新科目（20080626）" xfId="1300"/>
    <cellStyle name="差_Book1_财力性转移支付2010年预算参考数" xfId="1301"/>
    <cellStyle name="差_33甘肃" xfId="1302"/>
    <cellStyle name="差_33甘肃 2" xfId="1303"/>
    <cellStyle name="差_33甘肃 2_2016指标账指（3.3） 2" xfId="1304"/>
    <cellStyle name="差_33甘肃_鹤壁2016年结算对账最后一次 " xfId="1305"/>
    <cellStyle name="好_12滨州 2" xfId="1306"/>
    <cellStyle name="好_11大理" xfId="1307"/>
    <cellStyle name="差_33甘肃_鹤壁2016年结算对账最后一次  2" xfId="1308"/>
    <cellStyle name="好_12滨州 2 2" xfId="1309"/>
    <cellStyle name="好_11大理 2" xfId="1310"/>
    <cellStyle name="差_34青海 2_2016指标账指（3.3）" xfId="1311"/>
    <cellStyle name="差_34青海 3" xfId="1312"/>
    <cellStyle name="差_34青海_1 2" xfId="1313"/>
    <cellStyle name="差_34青海_1_财力性转移支付2010年预算参考数" xfId="1314"/>
    <cellStyle name="好_县区合并测算20080423(按照各省比重） 2_2016指标账指（3.3）" xfId="1315"/>
    <cellStyle name="差_34青海_1_财力性转移支付2010年预算参考数 2" xfId="1316"/>
    <cellStyle name="好_县区合并测算20080423(按照各省比重） 2_2016指标账指（3.3） 2" xfId="1317"/>
    <cellStyle name="差_34青海_财力性转移支付2010年预算参考数 2" xfId="1318"/>
    <cellStyle name="常规 5 2" xfId="1319"/>
    <cellStyle name="好_县市旗测算20080508_不含人员经费系数_财力性转移支付2010年预算参考数 2" xfId="1320"/>
    <cellStyle name="差_34青海_鹤壁2016年结算对账最后一次 " xfId="1321"/>
    <cellStyle name="好_人员工资和公用经费_鹤壁2016年结算对账最后一次  2" xfId="1322"/>
    <cellStyle name="差_34青海_鹤壁2016年结算对账最后一次  2" xfId="1323"/>
    <cellStyle name="差_530623_2006年县级财政报表附表" xfId="1324"/>
    <cellStyle name="好_2010省级行政性收费专项收入批复 2" xfId="1325"/>
    <cellStyle name="差_530629_2006年县级财政报表附表" xfId="1326"/>
    <cellStyle name="差_530629_2006年县级财政报表附表 2" xfId="1327"/>
    <cellStyle name="差_缺口县区测算(按核定人数)" xfId="1328"/>
    <cellStyle name="差_5334_2006年迪庆县级财政报表附表" xfId="1329"/>
    <cellStyle name="差_Book1" xfId="1330"/>
    <cellStyle name="差_Book1 2" xfId="1331"/>
    <cellStyle name="差_Book1 2_2016指标账指（3.3）" xfId="1332"/>
    <cellStyle name="差_Book1 2_2016指标账指（3.3） 2" xfId="1333"/>
    <cellStyle name="差_Book1 3" xfId="1334"/>
    <cellStyle name="差_同德_财力性转移支付2010年预算参考数" xfId="1335"/>
    <cellStyle name="好_教育(按照总人口测算）—20080416_县市旗测算-新科目（含人口规模效应） 2" xfId="1336"/>
    <cellStyle name="差_Book1_Book1" xfId="1337"/>
    <cellStyle name="好_农林水和城市维护标准支出20080505－县区合计 2_2016指标账指（3.3） 2" xfId="1338"/>
    <cellStyle name="差_Book1_Book1 2" xfId="1339"/>
    <cellStyle name="差_Book1_Book1 2 2" xfId="1340"/>
    <cellStyle name="差_Book1_Book1 2_2016指标账指（3.3）" xfId="1341"/>
    <cellStyle name="霓付 [0]_ +Foil &amp; -FOIL &amp; PAPER" xfId="1342"/>
    <cellStyle name="差_Book1_Book1 2_2016指标账指（3.3） 2" xfId="1343"/>
    <cellStyle name="差_Book1_Book1 3" xfId="1344"/>
    <cellStyle name="差_市辖区测算-新科目（20080626）_民生政策最低支出需求" xfId="1345"/>
    <cellStyle name="差_Book1_鹤壁2016年结算对账最后一次  2" xfId="1346"/>
    <cellStyle name="差_Book2 2" xfId="1347"/>
    <cellStyle name="好_2008年全省人员信息 3" xfId="1348"/>
    <cellStyle name="汇总 2" xfId="1349"/>
    <cellStyle name="差_Book2_财力性转移支付2010年预算参考数 2" xfId="1350"/>
    <cellStyle name="好_其他部门(按照总人口测算）—20080416_不含人员经费系数" xfId="1351"/>
    <cellStyle name="好_文体广播事业(按照总人口测算）—20080416_县市旗测算-新科目（含人口规模效应） 2" xfId="1352"/>
    <cellStyle name="差_gdp 2_2016指标账指（3.3）" xfId="1353"/>
    <cellStyle name="差_文体广播事业(按照总人口测算）—20080416_不含人员经费系数_财力性转移支付2010年预算参考数 2" xfId="1354"/>
    <cellStyle name="差_gdp 2_2016指标账指（3.3） 2" xfId="1355"/>
    <cellStyle name="差_县区合并测算20080423(按照各省比重）" xfId="1356"/>
    <cellStyle name="差_gdp_鹤壁2016年结算对账最后一次 " xfId="1357"/>
    <cellStyle name="差_其他部门(按照总人口测算）—20080416 2 2" xfId="1358"/>
    <cellStyle name="差_M01-2(州市补助收入) 2" xfId="1359"/>
    <cellStyle name="好_成本差异系数 3" xfId="1360"/>
    <cellStyle name="差_Sheet1" xfId="1361"/>
    <cellStyle name="好_30云南_1_财力性转移支付2010年预算参考数" xfId="1362"/>
    <cellStyle name="差_Sheet1 2" xfId="1363"/>
    <cellStyle name="好_30云南_1_财力性转移支付2010年预算参考数 2" xfId="1364"/>
    <cellStyle name="好_复件 2012年地方财政公共预算分级平衡情况表" xfId="1365"/>
    <cellStyle name="差_Xl0000335" xfId="1366"/>
    <cellStyle name="差_Xl0000336" xfId="1367"/>
    <cellStyle name="差_Xl0000336 2" xfId="1368"/>
    <cellStyle name="差_安徽 缺口县区测算(地方填报)1 2" xfId="1369"/>
    <cellStyle name="差_安徽 缺口县区测算(地方填报)1_财力性转移支付2010年预算参考数 2" xfId="1370"/>
    <cellStyle name="差_省属监狱人员级别表(驻外) 2 2" xfId="1371"/>
    <cellStyle name="注释 2" xfId="1372"/>
    <cellStyle name="差_安阳" xfId="1373"/>
    <cellStyle name="差_缺口县区测算" xfId="1374"/>
    <cellStyle name="好_市辖区测算20080510_县市旗测算-新科目（含人口规模效应） 2" xfId="1375"/>
    <cellStyle name="差_安阳 2" xfId="1376"/>
    <cellStyle name="差_缺口县区测算 2" xfId="1377"/>
    <cellStyle name="差_安阳 2_2016指标账指（3.3）" xfId="1378"/>
    <cellStyle name="差_安阳 2_2016指标账指（3.3） 2" xfId="1379"/>
    <cellStyle name="差_表一" xfId="1380"/>
    <cellStyle name="好_2007年收支情况及2008年收支预计表(汇总表)_财力性转移支付2010年预算参考数" xfId="1381"/>
    <cellStyle name="差_表一 2" xfId="1382"/>
    <cellStyle name="好_2007年收支情况及2008年收支预计表(汇总表)_财力性转移支付2010年预算参考数 2" xfId="1383"/>
    <cellStyle name="差_不含人员经费系数" xfId="1384"/>
    <cellStyle name="差_不含人员经费系数 2" xfId="1385"/>
    <cellStyle name="差_不含人员经费系数 2 2" xfId="1386"/>
    <cellStyle name="差_不含人员经费系数 3" xfId="1387"/>
    <cellStyle name="差_不含人员经费系数_财力性转移支付2010年预算参考数" xfId="1388"/>
    <cellStyle name="差_不含人员经费系数_财力性转移支付2010年预算参考数 2" xfId="1389"/>
    <cellStyle name="差_市辖区测算20080510 3" xfId="1390"/>
    <cellStyle name="好_分县成本差异系数_不含人员经费系数" xfId="1391"/>
    <cellStyle name="好_卫生部门_财力性转移支付2010年预算参考数 2" xfId="1392"/>
    <cellStyle name="差_不含人员经费系数_鹤壁2016年结算对账最后一次 " xfId="1393"/>
    <cellStyle name="差_不含人员经费系数_鹤壁2016年结算对账最后一次  2" xfId="1394"/>
    <cellStyle name="好_行政公检法测算_县市旗测算-新科目（含人口规模效应）_财力性转移支付2010年预算参考数" xfId="1395"/>
    <cellStyle name="差_财力差异计算表(不含非农业区)" xfId="1396"/>
    <cellStyle name="差_财力差异计算表(不含非农业区) 2" xfId="1397"/>
    <cellStyle name="差_财政供养人员" xfId="1398"/>
    <cellStyle name="常规 11" xfId="1399"/>
    <cellStyle name="差_财政供养人员 2" xfId="1400"/>
    <cellStyle name="常规 11 2" xfId="1401"/>
    <cellStyle name="差_财政供养人员_财力性转移支付2010年预算参考数" xfId="1402"/>
    <cellStyle name="差_卫生(按照总人口测算）—20080416 3" xfId="1403"/>
    <cellStyle name="差_财政供养人员_财力性转移支付2010年预算参考数 2" xfId="1404"/>
    <cellStyle name="差_财政厅编制用表（2011年报省人大）" xfId="1405"/>
    <cellStyle name="差_财政厅编制用表（2011年报省人大） 2" xfId="1406"/>
    <cellStyle name="差_财政厅编制用表（2011年报省人大） 2_2016指标账指（3.3）" xfId="1407"/>
    <cellStyle name="好_人员工资和公用经费2" xfId="1408"/>
    <cellStyle name="差_财政厅编制用表（2011年报省人大） 2_2016指标账指（3.3） 2" xfId="1409"/>
    <cellStyle name="好_人员工资和公用经费2 2" xfId="1410"/>
    <cellStyle name="差_财政厅编制用表（2011年报省人大） 3" xfId="1411"/>
    <cellStyle name="差_测算结果" xfId="1412"/>
    <cellStyle name="差_测算结果 2" xfId="1413"/>
    <cellStyle name="差_农林水和城市维护标准支出20080505－县区合计_县市旗测算-新科目（含人口规模效应）_财力性转移支付2010年预算参考数" xfId="1414"/>
    <cellStyle name="差_测算结果_财力性转移支付2010年预算参考数" xfId="1415"/>
    <cellStyle name="差_测算结果_财力性转移支付2010年预算参考数 2" xfId="1416"/>
    <cellStyle name="差_测算结果汇总" xfId="1417"/>
    <cellStyle name="差_测算结果汇总 2" xfId="1418"/>
    <cellStyle name="差_测算结果汇总 2 2" xfId="1419"/>
    <cellStyle name="差_测算结果汇总 2_2016指标账指（3.3）" xfId="1420"/>
    <cellStyle name="差_测算结果汇总 2_2016指标账指（3.3） 2" xfId="1421"/>
    <cellStyle name="差_测算结果汇总 3" xfId="1422"/>
    <cellStyle name="好_测算结果汇总 2_2016指标账指（3.3） 2" xfId="1423"/>
    <cellStyle name="差_测算结果汇总_鹤壁2016年结算对账最后一次 " xfId="1424"/>
    <cellStyle name="差_测算结果汇总_鹤壁2016年结算对账最后一次  2" xfId="1425"/>
    <cellStyle name="差_测算总表" xfId="1426"/>
    <cellStyle name="差_测算总表 2" xfId="1427"/>
    <cellStyle name="差_成本差异系数" xfId="1428"/>
    <cellStyle name="差_省属监狱人员级别表(驻外) 2_2016指标账指（3.3） 2" xfId="1429"/>
    <cellStyle name="差_成本差异系数 2" xfId="1430"/>
    <cellStyle name="差_成本差异系数 2 2" xfId="1431"/>
    <cellStyle name="差_成本差异系数 3" xfId="1432"/>
    <cellStyle name="差_下文" xfId="1433"/>
    <cellStyle name="好_14安徽_财力性转移支付2010年预算参考数" xfId="1434"/>
    <cellStyle name="差_成本差异系数（含人口规模）_财力性转移支付2010年预算参考数 2" xfId="1435"/>
    <cellStyle name="差_成本差异系数_财力性转移支付2010年预算参考数" xfId="1436"/>
    <cellStyle name="差_成本差异系数_财力性转移支付2010年预算参考数 2" xfId="1437"/>
    <cellStyle name="好_财政厅编制用表（2011年报省人大）" xfId="1438"/>
    <cellStyle name="差_成本差异系数_鹤壁2016年结算对账最后一次  2" xfId="1439"/>
    <cellStyle name="差_第五部分(才淼、饶永宏）" xfId="1440"/>
    <cellStyle name="差_第五部分(才淼、饶永宏） 2" xfId="1441"/>
    <cellStyle name="好_县市旗测算-新科目（20080627）_民生政策最低支出需求_财力性转移支付2010年预算参考数" xfId="1442"/>
    <cellStyle name="差_第一部分：综合全" xfId="1443"/>
    <cellStyle name="千位分隔 5 2" xfId="1444"/>
    <cellStyle name="差_电力公司增值税划转" xfId="1445"/>
    <cellStyle name="差_电力公司增值税划转 2" xfId="1446"/>
    <cellStyle name="差_分析缺口率 2" xfId="1447"/>
    <cellStyle name="差_分析缺口率_财力性转移支付2010年预算参考数" xfId="1448"/>
    <cellStyle name="差_分析缺口率_财力性转移支付2010年预算参考数 2" xfId="1449"/>
    <cellStyle name="差_分县成本差异系数" xfId="1450"/>
    <cellStyle name="差_分县成本差异系数 2" xfId="1451"/>
    <cellStyle name="差_分县成本差异系数 2 2" xfId="1452"/>
    <cellStyle name="差_分县成本差异系数 3" xfId="1453"/>
    <cellStyle name="差_分县成本差异系数_不含人员经费系数 2" xfId="1454"/>
    <cellStyle name="差_分县成本差异系数_不含人员经费系数_财力性转移支付2010年预算参考数" xfId="1455"/>
    <cellStyle name="差_云南 缺口县区测算(地方填报) 2" xfId="1456"/>
    <cellStyle name="差_汇总表_财力性转移支付2010年预算参考数 2" xfId="1457"/>
    <cellStyle name="差_分县成本差异系数_不含人员经费系数_财力性转移支付2010年预算参考数 2" xfId="1458"/>
    <cellStyle name="好_农林水和城市维护标准支出20080505－县区合计_县市旗测算-新科目（含人口规模效应）" xfId="1459"/>
    <cellStyle name="常规 12" xfId="1460"/>
    <cellStyle name="差_分县成本差异系数_财力性转移支付2010年预算参考数" xfId="1461"/>
    <cellStyle name="常规 3_2010.10.30" xfId="1462"/>
    <cellStyle name="差_分县成本差异系数_财力性转移支付2010年预算参考数 2" xfId="1463"/>
    <cellStyle name="差_分县成本差异系数_鹤壁2016年结算对账最后一次 " xfId="1464"/>
    <cellStyle name="差_分县成本差异系数_鹤壁2016年结算对账最后一次  2" xfId="1465"/>
    <cellStyle name="差_分县成本差异系数_民生政策最低支出需求 2" xfId="1466"/>
    <cellStyle name="好_检验表" xfId="1467"/>
    <cellStyle name="差_分县成本差异系数_民生政策最低支出需求_财力性转移支付2010年预算参考数" xfId="1468"/>
    <cellStyle name="差_附表" xfId="1469"/>
    <cellStyle name="差_附表 2" xfId="1470"/>
    <cellStyle name="差_附表 2_2016指标账指（3.3）" xfId="1471"/>
    <cellStyle name="差_附表 2_2016指标账指（3.3） 2" xfId="1472"/>
    <cellStyle name="差_附表 3" xfId="1473"/>
    <cellStyle name="差_附表_鹤壁2016年结算对账最后一次 " xfId="1474"/>
    <cellStyle name="好_34青海_1_财力性转移支付2010年预算参考数 2" xfId="1475"/>
    <cellStyle name="差_附表_鹤壁2016年结算对账最后一次  2" xfId="1476"/>
    <cellStyle name="差_复件 2012年地方财政公共预算分级平衡情况表" xfId="1477"/>
    <cellStyle name="汇总 2 2" xfId="1478"/>
    <cellStyle name="差_复件 2012年地方财政公共预算分级平衡情况表 2" xfId="1479"/>
    <cellStyle name="差_复件 复件 2010年预算表格－2010-03-26-（含表间 公式）" xfId="1480"/>
    <cellStyle name="好_分县成本差异系数_不含人员经费系数_财力性转移支付2010年预算参考数 2" xfId="1481"/>
    <cellStyle name="差_复件 复件 2010年预算表格－2010-03-26-（含表间 公式） 2" xfId="1482"/>
    <cellStyle name="差_国有资本经营预算（2011年报省人大）" xfId="1483"/>
    <cellStyle name="差_国有资本经营预算（2011年报省人大） 2_2016指标账指（3.3）" xfId="1484"/>
    <cellStyle name="差_国有资本经营预算（2011年报省人大） 2_2016指标账指（3.3） 2" xfId="1485"/>
    <cellStyle name="差_国有资本经营预算（2011年报省人大） 3" xfId="1486"/>
    <cellStyle name="好_2006年22湖南 2 2" xfId="1487"/>
    <cellStyle name="差_行政(燃修费)" xfId="1488"/>
    <cellStyle name="好_教育(按照总人口测算）—20080416 2_2016指标账指（3.3） 2" xfId="1489"/>
    <cellStyle name="差_行政(燃修费) 2_2016指标账指（3.3）" xfId="1490"/>
    <cellStyle name="差_行政(燃修费) 2_2016指标账指（3.3） 2" xfId="1491"/>
    <cellStyle name="差_行政(燃修费) 3" xfId="1492"/>
    <cellStyle name="差_行政(燃修费)_不含人员经费系数 2" xfId="1493"/>
    <cellStyle name="差_行政(燃修费)_财力性转移支付2010年预算参考数" xfId="1494"/>
    <cellStyle name="差_行政(燃修费)_财力性转移支付2010年预算参考数 2" xfId="1495"/>
    <cellStyle name="常规 9" xfId="1496"/>
    <cellStyle name="差_行政(燃修费)_民生政策最低支出需求_财力性转移支付2010年预算参考数" xfId="1497"/>
    <cellStyle name="差_市辖区测算-新科目（20080626）_不含人员经费系数 2" xfId="1498"/>
    <cellStyle name="差_行政(燃修费)_民生政策最低支出需求_财力性转移支付2010年预算参考数 2" xfId="1499"/>
    <cellStyle name="差_行政(燃修费)_县市旗测算-新科目（含人口规模效应）_财力性转移支付2010年预算参考数" xfId="1500"/>
    <cellStyle name="差_行政（人员） 2 2" xfId="1501"/>
    <cellStyle name="差_卫生(按照总人口测算）—20080416 2_2016指标账指（3.3） 2" xfId="1502"/>
    <cellStyle name="差_行政（人员） 2_2016指标账指（3.3） 2" xfId="1503"/>
    <cellStyle name="差_河南省----2009-05-21（补充数据）_鹤壁2016年结算对账最后一次 " xfId="1504"/>
    <cellStyle name="好_县市旗测算-新科目（20080626）" xfId="1505"/>
    <cellStyle name="差_行政（人员）_不含人员经费系数 2" xfId="1506"/>
    <cellStyle name="差_行政（人员）_不含人员经费系数_财力性转移支付2010年预算参考数" xfId="1507"/>
    <cellStyle name="差_市辖区测算-新科目（20080626）_县市旗测算-新科目（含人口规模效应）_财力性转移支付2010年预算参考数 2" xfId="1508"/>
    <cellStyle name="差_行政（人员）_不含人员经费系数_财力性转移支付2010年预算参考数 2" xfId="1509"/>
    <cellStyle name="差_行政（人员）_财力性转移支付2010年预算参考数" xfId="1510"/>
    <cellStyle name="好_省属监狱人员级别表(驻外) 2 2" xfId="1511"/>
    <cellStyle name="差_行政（人员）_民生政策最低支出需求" xfId="1512"/>
    <cellStyle name="差_行政（人员）_民生政策最低支出需求 2" xfId="1513"/>
    <cellStyle name="差_行政（人员）_民生政策最低支出需求_财力性转移支付2010年预算参考数" xfId="1514"/>
    <cellStyle name="差_行政（人员）_民生政策最低支出需求_财力性转移支付2010年预算参考数 2" xfId="1515"/>
    <cellStyle name="差_行政（人员）_县市旗测算-新科目（含人口规模效应） 2" xfId="1516"/>
    <cellStyle name="强调文字颜色 1 2" xfId="1517"/>
    <cellStyle name="差_行政（人员）_县市旗测算-新科目（含人口规模效应）_财力性转移支付2010年预算参考数" xfId="1518"/>
    <cellStyle name="差_行政（人员）_县市旗测算-新科目（含人口规模效应）_财力性转移支付2010年预算参考数 2" xfId="1519"/>
    <cellStyle name="差_行政公检法测算 2 2" xfId="1520"/>
    <cellStyle name="差_行政公检法测算 2_2016指标账指（3.3） 2" xfId="1521"/>
    <cellStyle name="差_行政公检法测算 3" xfId="1522"/>
    <cellStyle name="差_行政公检法测算_不含人员经费系数" xfId="1523"/>
    <cellStyle name="差_行政公检法测算_不含人员经费系数 2" xfId="1524"/>
    <cellStyle name="千_NJ09-05" xfId="1525"/>
    <cellStyle name="差_行政公检法测算_财力性转移支付2010年预算参考数" xfId="1526"/>
    <cellStyle name="差_行政公检法测算_鹤壁2016年结算对账最后一次 " xfId="1527"/>
    <cellStyle name="好_行政公检法测算_不含人员经费系数_财力性转移支付2010年预算参考数 2" xfId="1528"/>
    <cellStyle name="差_行政公检法测算_民生政策最低支出需求" xfId="1529"/>
    <cellStyle name="差_行政公检法测算_民生政策最低支出需求 2" xfId="1530"/>
    <cellStyle name="好_03昭通" xfId="1531"/>
    <cellStyle name="差_行政公检法测算_民生政策最低支出需求_财力性转移支付2010年预算参考数" xfId="1532"/>
    <cellStyle name="好_2010年收入预测表（20091230)） 2 2" xfId="1533"/>
    <cellStyle name="好_其他部门(按照总人口测算）—20080416 2 2" xfId="1534"/>
    <cellStyle name="差_市辖区测算20080510_民生政策最低支出需求_财力性转移支付2010年预算参考数 2" xfId="1535"/>
    <cellStyle name="差_行政公检法测算_民生政策最低支出需求_财力性转移支付2010年预算参考数 2" xfId="1536"/>
    <cellStyle name="差_行政公检法测算_县市旗测算-新科目（含人口规模效应）_财力性转移支付2010年预算参考数" xfId="1537"/>
    <cellStyle name="好_县市旗测算-新科目（20080627）_不含人员经费系数 2" xfId="1538"/>
    <cellStyle name="差_河南 缺口县区测算(地方填报)" xfId="1539"/>
    <cellStyle name="好_34青海_鹤壁2016年结算对账最后一次 " xfId="1540"/>
    <cellStyle name="差_河南 缺口县区测算(地方填报)_财力性转移支付2010年预算参考数 2" xfId="1541"/>
    <cellStyle name="差_河南 缺口县区测算(地方填报白)" xfId="1542"/>
    <cellStyle name="差_人员工资和公用经费 2" xfId="1543"/>
    <cellStyle name="好_其他部门(按照总人口测算）—20080416_财力性转移支付2010年预算参考数 2" xfId="1544"/>
    <cellStyle name="差_河南 缺口县区测算(地方填报白) 2" xfId="1545"/>
    <cellStyle name="差_县区合并测算20080423(按照各省比重）_不含人员经费系数_财力性转移支付2010年预算参考数" xfId="1546"/>
    <cellStyle name="差_人员工资和公用经费 2 2" xfId="1547"/>
    <cellStyle name="差_河南省----2009-05-21（补充数据）" xfId="1548"/>
    <cellStyle name="差_河南省----2009-05-21（补充数据） 2_2016指标账指（3.3）" xfId="1549"/>
    <cellStyle name="好_市辖区测算20080510 2_2016指标账指（3.3） 2" xfId="1550"/>
    <cellStyle name="差_河南省----2009-05-21（补充数据） 2_2016指标账指（3.3） 2" xfId="1551"/>
    <cellStyle name="好_县市旗测算-新科目（20080627） 2_2016指标账指（3.3）" xfId="1552"/>
    <cellStyle name="差_河南省----2009-05-21（补充数据） 3" xfId="1553"/>
    <cellStyle name="差_河南省农村义务教育教师绩效工资测算表8-12 2" xfId="1554"/>
    <cellStyle name="差_核定人数对比" xfId="1555"/>
    <cellStyle name="差_文体广播事业(按照总人口测算）—20080416_不含人员经费系数 2" xfId="1556"/>
    <cellStyle name="差_核定人数对比 2" xfId="1557"/>
    <cellStyle name="差_核定人数对比_财力性转移支付2010年预算参考数" xfId="1558"/>
    <cellStyle name="差_县区合并测算20080421 3" xfId="1559"/>
    <cellStyle name="差_核定人数下发表_财力性转移支付2010年预算参考数 2" xfId="1560"/>
    <cellStyle name="差_鹤壁2016年结算对账最后一次 " xfId="1561"/>
    <cellStyle name="差_汇总_财力性转移支付2010年预算参考数" xfId="1562"/>
    <cellStyle name="好_一般预算支出口径剔除表" xfId="1563"/>
    <cellStyle name="差_汇总_财力性转移支付2010年预算参考数 2" xfId="1564"/>
    <cellStyle name="好_12滨州_财力性转移支付2010年预算参考数" xfId="1565"/>
    <cellStyle name="好_一般预算支出口径剔除表 2" xfId="1566"/>
    <cellStyle name="差_汇总表" xfId="1567"/>
    <cellStyle name="好_成本差异系数 2 2" xfId="1568"/>
    <cellStyle name="差_汇总表 2" xfId="1569"/>
    <cellStyle name="好_行政(燃修费)_县市旗测算-新科目（含人口规模效应）" xfId="1570"/>
    <cellStyle name="差_汇总表_财力性转移支付2010年预算参考数" xfId="1571"/>
    <cellStyle name="好_山东省民生支出标准_鹤壁2016年结算对账最后一次  2" xfId="1572"/>
    <cellStyle name="差_云南 缺口县区测算(地方填报)" xfId="1573"/>
    <cellStyle name="差_汇总表4" xfId="1574"/>
    <cellStyle name="好_27重庆_鹤壁2016年结算对账最后一次  2" xfId="1575"/>
    <cellStyle name="差_县区合并测算20080421" xfId="1576"/>
    <cellStyle name="差_汇总表4 2" xfId="1577"/>
    <cellStyle name="好_2006年27重庆_鹤壁2016年结算对账最后一次 " xfId="1578"/>
    <cellStyle name="差_县区合并测算20080421 2" xfId="1579"/>
    <cellStyle name="差_汇总表4_财力性转移支付2010年预算参考数" xfId="1580"/>
    <cellStyle name="差_县区合并测算20080421_财力性转移支付2010年预算参考数" xfId="1581"/>
    <cellStyle name="差_汇总表4_财力性转移支付2010年预算参考数 2" xfId="1582"/>
    <cellStyle name="差_县区合并测算20080421_财力性转移支付2010年预算参考数 2" xfId="1583"/>
    <cellStyle name="差_汇总-县级财政报表附表" xfId="1584"/>
    <cellStyle name="分级显示行_1_13区汇总" xfId="1585"/>
    <cellStyle name="差_汇总-县级财政报表附表 2" xfId="1586"/>
    <cellStyle name="差_检验表" xfId="1587"/>
    <cellStyle name="好_2008计算资料（8月11日终稿） 3" xfId="1588"/>
    <cellStyle name="差_教育(按照总人口测算）—20080416 2" xfId="1589"/>
    <cellStyle name="好_09黑龙江_财力性转移支付2010年预算参考数" xfId="1590"/>
    <cellStyle name="好_2007一般预算支出口径剔除表_财力性转移支付2010年预算参考数 2" xfId="1591"/>
    <cellStyle name="差_教育(按照总人口测算）—20080416 2_2016指标账指（3.3）" xfId="1592"/>
    <cellStyle name="好_2009年财力测算情况11.19" xfId="1593"/>
    <cellStyle name="差_教育(按照总人口测算）—20080416_不含人员经费系数" xfId="1594"/>
    <cellStyle name="差_教育(按照总人口测算）—20080416_不含人员经费系数 2" xfId="1595"/>
    <cellStyle name="好_卫生(按照总人口测算）—20080416_财力性转移支付2010年预算参考数" xfId="1596"/>
    <cellStyle name="差_教育(按照总人口测算）—20080416_不含人员经费系数_财力性转移支付2010年预算参考数 2" xfId="1597"/>
    <cellStyle name="差_人员工资和公用经费2_财力性转移支付2010年预算参考数" xfId="1598"/>
    <cellStyle name="差_教育(按照总人口测算）—20080416_财力性转移支付2010年预算参考数" xfId="1599"/>
    <cellStyle name="差_县市旗测算-新科目（20080627）_民生政策最低支出需求_财力性转移支付2010年预算参考数 2" xfId="1600"/>
    <cellStyle name="差_教育(按照总人口测算）—20080416_财力性转移支付2010年预算参考数 2" xfId="1601"/>
    <cellStyle name="差_教育(按照总人口测算）—20080416_民生政策最低支出需求" xfId="1602"/>
    <cellStyle name="差_豫财办预〔2008〕176号　事业单位津补贴补助 2_2016指标账指（3.3）" xfId="1603"/>
    <cellStyle name="差_教育(按照总人口测算）—20080416_民生政策最低支出需求 2" xfId="1604"/>
    <cellStyle name="差_豫财办预〔2008〕176号　事业单位津补贴补助 2_2016指标账指（3.3） 2" xfId="1605"/>
    <cellStyle name="差_教育(按照总人口测算）—20080416_民生政策最低支出需求_财力性转移支付2010年预算参考数" xfId="1606"/>
    <cellStyle name="好_市辖区测算-新科目（20080626）_不含人员经费系数" xfId="1607"/>
    <cellStyle name="差_教育(按照总人口测算）—20080416_民生政策最低支出需求_财力性转移支付2010年预算参考数 2" xfId="1608"/>
    <cellStyle name="好_市辖区测算-新科目（20080626）_不含人员经费系数 2" xfId="1609"/>
    <cellStyle name="好_文体广播事业(按照总人口测算）—20080416_财力性转移支付2010年预算参考数" xfId="1610"/>
    <cellStyle name="差_教育(按照总人口测算）—20080416_县市旗测算-新科目（含人口规模效应）" xfId="1611"/>
    <cellStyle name="好_05潍坊_鹤壁2016年结算对账最后一次  2" xfId="1612"/>
    <cellStyle name="差_教育(按照总人口测算）—20080416_县市旗测算-新科目（含人口规模效应）_财力性转移支付2010年预算参考数" xfId="1613"/>
    <cellStyle name="好_30云南 2 2" xfId="1614"/>
    <cellStyle name="差_教育(按照总人口测算）—20080416_县市旗测算-新科目（含人口规模效应）_财力性转移支付2010年预算参考数 2" xfId="1615"/>
    <cellStyle name="差_津补贴保障测算（2010.3.19）" xfId="1616"/>
    <cellStyle name="差_津补贴保障测算(5.21)" xfId="1617"/>
    <cellStyle name="差_平邑 2 2" xfId="1618"/>
    <cellStyle name="差_津补贴保障测算(5.21) 2_2016指标账指（3.3）" xfId="1619"/>
    <cellStyle name="好_Book1 3" xfId="1620"/>
    <cellStyle name="好_行政（人员）_县市旗测算-新科目（含人口规模效应）_财力性转移支付2010年预算参考数 2" xfId="1621"/>
    <cellStyle name="差_津补贴保障测算(5.21) 2_2016指标账指（3.3） 2" xfId="1622"/>
    <cellStyle name="差_津补贴保障测算(5.21)_鹤壁2016年结算对账最后一次 " xfId="1623"/>
    <cellStyle name="常规 17 2" xfId="1624"/>
    <cellStyle name="常规 22 2" xfId="1625"/>
    <cellStyle name="差_津补贴保障测算(5.21)_鹤壁2016年结算对账最后一次  2" xfId="1626"/>
    <cellStyle name="差_丽江汇总" xfId="1627"/>
    <cellStyle name="差_民生政策最低支出需求" xfId="1628"/>
    <cellStyle name="差_民生政策最低支出需求 2" xfId="1629"/>
    <cellStyle name="差_民生政策最低支出需求 2 2" xfId="1630"/>
    <cellStyle name="差_民生政策最低支出需求 2_2016指标账指（3.3）" xfId="1631"/>
    <cellStyle name="差_民生政策最低支出需求 2_2016指标账指（3.3） 2" xfId="1632"/>
    <cellStyle name="差_民生政策最低支出需求_财力性转移支付2010年预算参考数" xfId="1633"/>
    <cellStyle name="差_民生政策最低支出需求_财力性转移支付2010年预算参考数 2" xfId="1634"/>
    <cellStyle name="差_民生政策最低支出需求_鹤壁2016年结算对账最后一次  2" xfId="1635"/>
    <cellStyle name="差_农林水和城市维护标准支出20080505－县区合计" xfId="1636"/>
    <cellStyle name="差_农林水和城市维护标准支出20080505－县区合计 2" xfId="1637"/>
    <cellStyle name="差_农林水和城市维护标准支出20080505－县区合计 2 2" xfId="1638"/>
    <cellStyle name="差_农林水和城市维护标准支出20080505－县区合计 2_2016指标账指（3.3）" xfId="1639"/>
    <cellStyle name="差_农林水和城市维护标准支出20080505－县区合计_不含人员经费系数" xfId="1640"/>
    <cellStyle name="差_总人口" xfId="1641"/>
    <cellStyle name="差_农林水和城市维护标准支出20080505－县区合计_不含人员经费系数 2" xfId="1642"/>
    <cellStyle name="差_总人口 2" xfId="1643"/>
    <cellStyle name="差_农林水和城市维护标准支出20080505－县区合计_不含人员经费系数_财力性转移支付2010年预算参考数" xfId="1644"/>
    <cellStyle name="差_总人口_财力性转移支付2010年预算参考数" xfId="1645"/>
    <cellStyle name="常规_2009年指标管理 2" xfId="1646"/>
    <cellStyle name="差_农林水和城市维护标准支出20080505－县区合计_鹤壁2016年结算对账最后一次 " xfId="1647"/>
    <cellStyle name="差_农林水和城市维护标准支出20080505－县区合计_鹤壁2016年结算对账最后一次  2" xfId="1648"/>
    <cellStyle name="好_测算结果汇总_鹤壁2016年结算对账最后一次 " xfId="1649"/>
    <cellStyle name="差_农林水和城市维护标准支出20080505－县区合计_民生政策最低支出需求 2" xfId="1650"/>
    <cellStyle name="差_卫生(按照总人口测算）—20080416_县市旗测算-新科目（含人口规模效应）_财力性转移支付2010年预算参考数 2" xfId="1651"/>
    <cellStyle name="差_农林水和城市维护标准支出20080505－县区合计_民生政策最低支出需求_财力性转移支付2010年预算参考数 2" xfId="1652"/>
    <cellStyle name="差_县区合并测算20080421_民生政策最低支出需求_财力性转移支付2010年预算参考数" xfId="1653"/>
    <cellStyle name="千位分隔[0] 2 2 2" xfId="1654"/>
    <cellStyle name="差_县市旗测算-新科目（20080627）_县市旗测算-新科目（含人口规模效应）_财力性转移支付2010年预算参考数" xfId="1655"/>
    <cellStyle name="差_农林水和城市维护标准支出20080505－县区合计_县市旗测算-新科目（含人口规模效应）_财力性转移支付2010年预算参考数 2" xfId="1656"/>
    <cellStyle name="差_平邑" xfId="1657"/>
    <cellStyle name="差_平邑 2" xfId="1658"/>
    <cellStyle name="差_平邑_鹤壁2016年结算对账最后一次 " xfId="1659"/>
    <cellStyle name="差_平邑_鹤壁2016年结算对账最后一次  2" xfId="1660"/>
    <cellStyle name="差_其他部门(按照总人口测算）—20080416 2_2016指标账指（3.3）" xfId="1661"/>
    <cellStyle name="好_县市旗测算-新科目（20080626） 2_2016指标账指（3.3） 2" xfId="1662"/>
    <cellStyle name="差_其他部门(按照总人口测算）—20080416 2_2016指标账指（3.3） 2" xfId="1663"/>
    <cellStyle name="好_分县成本差异系数_鹤壁2016年结算对账最后一次 " xfId="1664"/>
    <cellStyle name="常规 2 3_2012年省级平衡表" xfId="1665"/>
    <cellStyle name="差_其他部门(按照总人口测算）—20080416 3" xfId="1666"/>
    <cellStyle name="差_其他部门(按照总人口测算）—20080416_民生政策最低支出需求" xfId="1667"/>
    <cellStyle name="差_其他部门(按照总人口测算）—20080416_民生政策最低支出需求 2" xfId="1668"/>
    <cellStyle name="差_其他部门(按照总人口测算）—20080416_民生政策最低支出需求_财力性转移支付2010年预算参考数" xfId="1669"/>
    <cellStyle name="差_其他部门(按照总人口测算）—20080416_民生政策最低支出需求_财力性转移支付2010年预算参考数 2" xfId="1670"/>
    <cellStyle name="差_其他部门(按照总人口测算）—20080416_县市旗测算-新科目（含人口规模效应）" xfId="1671"/>
    <cellStyle name="好_2008年支出调整_财力性转移支付2010年预算参考数 2" xfId="1672"/>
    <cellStyle name="差_其他部门(按照总人口测算）—20080416_县市旗测算-新科目（含人口规模效应） 2" xfId="1673"/>
    <cellStyle name="差_其他部门(按照总人口测算）—20080416_县市旗测算-新科目（含人口规模效应）_财力性转移支付2010年预算参考数" xfId="1674"/>
    <cellStyle name="好_下文 2" xfId="1675"/>
    <cellStyle name="差_其他部门(按照总人口测算）—20080416_县市旗测算-新科目（含人口规模效应）_财力性转移支付2010年预算参考数 2" xfId="1676"/>
    <cellStyle name="差_青海 缺口县区测算(地方填报)" xfId="1677"/>
    <cellStyle name="常规 11 4 2" xfId="1678"/>
    <cellStyle name="差_青海 缺口县区测算(地方填报) 2" xfId="1679"/>
    <cellStyle name="差_缺口县区测算（11.13）" xfId="1680"/>
    <cellStyle name="差_缺口县区测算（11.13）_财力性转移支付2010年预算参考数" xfId="1681"/>
    <cellStyle name="差_卫生(按照总人口测算）—20080416_民生政策最低支出需求 2" xfId="1682"/>
    <cellStyle name="好_0605石屏县 2" xfId="1683"/>
    <cellStyle name="差_缺口县区测算（11.13）_财力性转移支付2010年预算参考数 2" xfId="1684"/>
    <cellStyle name="差_缺口县区测算(按2007支出增长25%测算) 2" xfId="1685"/>
    <cellStyle name="好_34青海 2_2016指标账指（3.3）" xfId="1686"/>
    <cellStyle name="差_缺口县区测算(按2007支出增长25%测算)_财力性转移支付2010年预算参考数" xfId="1687"/>
    <cellStyle name="差_缺口县区测算(按2007支出增长25%测算)_财力性转移支付2010年预算参考数 2" xfId="1688"/>
    <cellStyle name="好_2009年结算（最终）" xfId="1689"/>
    <cellStyle name="差_缺口县区测算(按核定人数) 2" xfId="1690"/>
    <cellStyle name="差_缺口县区测算(按核定人数)_财力性转移支付2010年预算参考数 2" xfId="1691"/>
    <cellStyle name="差_缺口县区测算(财政部标准) 2" xfId="1692"/>
    <cellStyle name="好_Sheet1" xfId="1693"/>
    <cellStyle name="差_缺口县区测算(财政部标准)_财力性转移支付2010年预算参考数" xfId="1694"/>
    <cellStyle name="差_县区合并测算20080421_鹤壁2016年结算对账最后一次 " xfId="1695"/>
    <cellStyle name="差_缺口县区测算(财政部标准)_财力性转移支付2010年预算参考数 2" xfId="1696"/>
    <cellStyle name="差_县区合并测算20080421_鹤壁2016年结算对账最后一次  2" xfId="1697"/>
    <cellStyle name="差_缺口县区测算_财力性转移支付2010年预算参考数" xfId="1698"/>
    <cellStyle name="差_缺口县区测算_财力性转移支付2010年预算参考数 2" xfId="1699"/>
    <cellStyle name="差_缺口消化情况" xfId="1700"/>
    <cellStyle name="好_丽江汇总" xfId="1701"/>
    <cellStyle name="差_缺口消化情况 2" xfId="1702"/>
    <cellStyle name="差_人员工资和公用经费" xfId="1703"/>
    <cellStyle name="好_其他部门(按照总人口测算）—20080416_财力性转移支付2010年预算参考数" xfId="1704"/>
    <cellStyle name="差_人员工资和公用经费 2_2016指标账指（3.3）" xfId="1705"/>
    <cellStyle name="差_人员工资和公用经费 2_2016指标账指（3.3） 2" xfId="1706"/>
    <cellStyle name="差_人员工资和公用经费 3" xfId="1707"/>
    <cellStyle name="好_2010年收入预测表（20091219)） 2 2" xfId="1708"/>
    <cellStyle name="差_人员工资和公用经费_财力性转移支付2010年预算参考数" xfId="1709"/>
    <cellStyle name="差_人员工资和公用经费_财力性转移支付2010年预算参考数 2" xfId="1710"/>
    <cellStyle name="差_人员工资和公用经费_鹤壁2016年结算对账最后一次 " xfId="1711"/>
    <cellStyle name="差_省电力2008年 工作表" xfId="1712"/>
    <cellStyle name="常规 11 3" xfId="1713"/>
    <cellStyle name="差_人员工资和公用经费_鹤壁2016年结算对账最后一次  2" xfId="1714"/>
    <cellStyle name="差_省电力2008年 工作表 2" xfId="1715"/>
    <cellStyle name="常规 11 3 2" xfId="1716"/>
    <cellStyle name="差_人员工资和公用经费2" xfId="1717"/>
    <cellStyle name="好_27重庆 2" xfId="1718"/>
    <cellStyle name="差_人员工资和公用经费2 2" xfId="1719"/>
    <cellStyle name="好_27重庆 2 2" xfId="1720"/>
    <cellStyle name="差_人员工资和公用经费2_财力性转移支付2010年预算参考数 2" xfId="1721"/>
    <cellStyle name="差_人员工资和公用经费3 2" xfId="1722"/>
    <cellStyle name="差_人员工资和公用经费3_财力性转移支付2010年预算参考数 2" xfId="1723"/>
    <cellStyle name="差_山东省民生支出标准" xfId="1724"/>
    <cellStyle name="差_省电力2008年 工作表 2 2" xfId="1725"/>
    <cellStyle name="常规 18" xfId="1726"/>
    <cellStyle name="常规 23" xfId="1727"/>
    <cellStyle name="差_山东省民生支出标准 2" xfId="1728"/>
    <cellStyle name="常规 18 2" xfId="1729"/>
    <cellStyle name="常规 23 2" xfId="1730"/>
    <cellStyle name="好_2009全省决算表（批复后）" xfId="1731"/>
    <cellStyle name="差_山东省民生支出标准 2 2" xfId="1732"/>
    <cellStyle name="好_2008年支出核定" xfId="1733"/>
    <cellStyle name="差_山东省民生支出标准 2_2016指标账指（3.3）" xfId="1734"/>
    <cellStyle name="差_山东省民生支出标准 2_2016指标账指（3.3） 2" xfId="1735"/>
    <cellStyle name="差_山东省民生支出标准 3" xfId="1736"/>
    <cellStyle name="差_山东省民生支出标准_财力性转移支付2010年预算参考数 2" xfId="1737"/>
    <cellStyle name="好_gdp 2_2016指标账指（3.3） 2" xfId="1738"/>
    <cellStyle name="差_山东省民生支出标准_鹤壁2016年结算对账最后一次 " xfId="1739"/>
    <cellStyle name="好_转移支付" xfId="1740"/>
    <cellStyle name="差_山东省民生支出标准_鹤壁2016年结算对账最后一次  2" xfId="1741"/>
    <cellStyle name="好_转移支付 2" xfId="1742"/>
    <cellStyle name="差_省电力2008年 工作表 3" xfId="1743"/>
    <cellStyle name="差_省属监狱人员级别表(驻外)" xfId="1744"/>
    <cellStyle name="好_缺口县区测算" xfId="1745"/>
    <cellStyle name="差_省属监狱人员级别表(驻外) 2_2016指标账指（3.3）" xfId="1746"/>
    <cellStyle name="差_市辖区测算20080510" xfId="1747"/>
    <cellStyle name="差_市辖区测算20080510 2" xfId="1748"/>
    <cellStyle name="差_市辖区测算20080510 2 2" xfId="1749"/>
    <cellStyle name="差_市辖区测算20080510 2_2016指标账指（3.3）" xfId="1750"/>
    <cellStyle name="差_市辖区测算20080510 2_2016指标账指（3.3） 2" xfId="1751"/>
    <cellStyle name="好_12滨州" xfId="1752"/>
    <cellStyle name="差_市辖区测算20080510_财力性转移支付2010年预算参考数 2" xfId="1753"/>
    <cellStyle name="好_20 2007年河南结算单_鹤壁2016年结算对账最后一次  2" xfId="1754"/>
    <cellStyle name="差_市辖区测算20080510_鹤壁2016年结算对账最后一次 " xfId="1755"/>
    <cellStyle name="好_农林水和城市维护标准支出20080505－县区合计 2" xfId="1756"/>
    <cellStyle name="差_市辖区测算20080510_鹤壁2016年结算对账最后一次  2" xfId="1757"/>
    <cellStyle name="好_农林水和城市维护标准支出20080505－县区合计 2 2" xfId="1758"/>
    <cellStyle name="差_市辖区测算20080510_民生政策最低支出需求_财力性转移支付2010年预算参考数" xfId="1759"/>
    <cellStyle name="差_市辖区测算20080510_县市旗测算-新科目（含人口规模效应）" xfId="1760"/>
    <cellStyle name="差_市辖区测算20080510_县市旗测算-新科目（含人口规模效应） 2" xfId="1761"/>
    <cellStyle name="差_市辖区测算20080510_县市旗测算-新科目（含人口规模效应）_财力性转移支付2010年预算参考数" xfId="1762"/>
    <cellStyle name="好_省电力2008年 工作表" xfId="1763"/>
    <cellStyle name="差_市辖区测算20080510_县市旗测算-新科目（含人口规模效应）_财力性转移支付2010年预算参考数 2" xfId="1764"/>
    <cellStyle name="好_省电力2008年 工作表 2" xfId="1765"/>
    <cellStyle name="差_市辖区测算-新科目（20080626） 2" xfId="1766"/>
    <cellStyle name="差_市辖区测算-新科目（20080626） 2 2" xfId="1767"/>
    <cellStyle name="差_市辖区测算-新科目（20080626） 3" xfId="1768"/>
    <cellStyle name="差_市辖区测算-新科目（20080626）_不含人员经费系数" xfId="1769"/>
    <cellStyle name="差_市辖区测算-新科目（20080626）_财力性转移支付2010年预算参考数" xfId="1770"/>
    <cellStyle name="好_县市旗测算20080508_鹤壁2016年结算对账最后一次 " xfId="1771"/>
    <cellStyle name="差_市辖区测算-新科目（20080626）_财力性转移支付2010年预算参考数 2" xfId="1772"/>
    <cellStyle name="好_县市旗测算20080508_鹤壁2016年结算对账最后一次  2" xfId="1773"/>
    <cellStyle name="差_市辖区测算-新科目（20080626）_鹤壁2016年结算对账最后一次 " xfId="1774"/>
    <cellStyle name="差_市辖区测算-新科目（20080626）_鹤壁2016年结算对账最后一次  2" xfId="1775"/>
    <cellStyle name="差_市辖区测算-新科目（20080626）_民生政策最低支出需求 2" xfId="1776"/>
    <cellStyle name="差_市辖区测算-新科目（20080626）_县市旗测算-新科目（含人口规模效应）" xfId="1777"/>
    <cellStyle name="差_市辖区测算-新科目（20080626）_县市旗测算-新科目（含人口规模效应）_财力性转移支付2010年预算参考数" xfId="1778"/>
    <cellStyle name="强调文字颜色 4 2 2" xfId="1779"/>
    <cellStyle name="差_同德" xfId="1780"/>
    <cellStyle name="差_同德 2" xfId="1781"/>
    <cellStyle name="差_同德 2 2" xfId="1782"/>
    <cellStyle name="差_同德 3" xfId="1783"/>
    <cellStyle name="好_2006年27重庆_鹤壁2016年结算对账最后一次  2" xfId="1784"/>
    <cellStyle name="差_县区合并测算20080421 2 2" xfId="1785"/>
    <cellStyle name="差_同德_鹤壁2016年结算对账最后一次 " xfId="1786"/>
    <cellStyle name="差_危改资金测算 2" xfId="1787"/>
    <cellStyle name="差_危改资金测算_财力性转移支付2010年预算参考数" xfId="1788"/>
    <cellStyle name="好_2007结算与财力(6.2)_鹤壁2016年结算对账最后一次 " xfId="1789"/>
    <cellStyle name="差_卫生(按照总人口测算）—20080416 2" xfId="1790"/>
    <cellStyle name="差_卫生(按照总人口测算）—20080416 2 2" xfId="1791"/>
    <cellStyle name="好_市辖区测算20080510_县市旗测算-新科目（含人口规模效应）" xfId="1792"/>
    <cellStyle name="差_卫生(按照总人口测算）—20080416_不含人员经费系数" xfId="1793"/>
    <cellStyle name="差_卫生(按照总人口测算）—20080416_不含人员经费系数 2" xfId="1794"/>
    <cellStyle name="好_2008年全省人员信息" xfId="1795"/>
    <cellStyle name="差_卫生(按照总人口测算）—20080416_财力性转移支付2010年预算参考数" xfId="1796"/>
    <cellStyle name="差_卫生(按照总人口测算）—20080416_财力性转移支付2010年预算参考数 2" xfId="1797"/>
    <cellStyle name="差_卫生(按照总人口测算）—20080416_鹤壁2016年结算对账最后一次 " xfId="1798"/>
    <cellStyle name="好_文体广播事业(按照总人口测算）—20080416_县市旗测算-新科目（含人口规模效应）_财力性转移支付2010年预算参考数 2" xfId="1799"/>
    <cellStyle name="差_卫生(按照总人口测算）—20080416_鹤壁2016年结算对账最后一次  2" xfId="1800"/>
    <cellStyle name="差_卫生(按照总人口测算）—20080416_民生政策最低支出需求" xfId="1801"/>
    <cellStyle name="好_0605石屏县" xfId="1802"/>
    <cellStyle name="差_卫生(按照总人口测算）—20080416_民生政策最低支出需求_财力性转移支付2010年预算参考数" xfId="1803"/>
    <cellStyle name="好_0605石屏县_财力性转移支付2010年预算参考数" xfId="1804"/>
    <cellStyle name="差_卫生(按照总人口测算）—20080416_民生政策最低支出需求_财力性转移支付2010年预算参考数 2" xfId="1805"/>
    <cellStyle name="好_0605石屏县_财力性转移支付2010年预算参考数 2" xfId="1806"/>
    <cellStyle name="好_2010年收入预测表（20091230)） 2_2016指标账指（3.3）" xfId="1807"/>
    <cellStyle name="好_其他部门(按照总人口测算）—20080416 2_2016指标账指（3.3）" xfId="1808"/>
    <cellStyle name="差_卫生(按照总人口测算）—20080416_县市旗测算-新科目（含人口规模效应）" xfId="1809"/>
    <cellStyle name="好_2007一般预算支出口径剔除表 2" xfId="1810"/>
    <cellStyle name="差_卫生(按照总人口测算）—20080416_县市旗测算-新科目（含人口规模效应） 2" xfId="1811"/>
    <cellStyle name="差_卫生部门" xfId="1812"/>
    <cellStyle name="链接单元格 2 2" xfId="1813"/>
    <cellStyle name="差_卫生部门 2" xfId="1814"/>
    <cellStyle name="差_卫生部门_财力性转移支付2010年预算参考数" xfId="1815"/>
    <cellStyle name="差_卫生部门_财力性转移支付2010年预算参考数 2" xfId="1816"/>
    <cellStyle name="差_文体广播部门" xfId="1817"/>
    <cellStyle name="差_文体广播事业(按照总人口测算）—20080416" xfId="1818"/>
    <cellStyle name="差_文体广播事业(按照总人口测算）—20080416 2" xfId="1819"/>
    <cellStyle name="差_文体广播事业(按照总人口测算）—20080416 2_2016指标账指（3.3）" xfId="1820"/>
    <cellStyle name="好_农林水和城市维护标准支出20080505－县区合计_财力性转移支付2010年预算参考数 2" xfId="1821"/>
    <cellStyle name="差_文体广播事业(按照总人口测算）—20080416 2_2016指标账指（3.3） 2" xfId="1822"/>
    <cellStyle name="差_文体广播事业(按照总人口测算）—20080416 3" xfId="1823"/>
    <cellStyle name="差_文体广播事业(按照总人口测算）—20080416_不含人员经费系数" xfId="1824"/>
    <cellStyle name="差_文体广播事业(按照总人口测算）—20080416_不含人员经费系数_财力性转移支付2010年预算参考数" xfId="1825"/>
    <cellStyle name="常规 15 2" xfId="1826"/>
    <cellStyle name="常规 20 2" xfId="1827"/>
    <cellStyle name="差_文体广播事业(按照总人口测算）—20080416_财力性转移支付2010年预算参考数" xfId="1828"/>
    <cellStyle name="差_文体广播事业(按照总人口测算）—20080416_鹤壁2016年结算对账最后一次 " xfId="1829"/>
    <cellStyle name="差_文体广播事业(按照总人口测算）—20080416_民生政策最低支出需求" xfId="1830"/>
    <cellStyle name="差_文体广播事业(按照总人口测算）—20080416_民生政策最低支出需求_财力性转移支付2010年预算参考数" xfId="1831"/>
    <cellStyle name="差_文体广播事业(按照总人口测算）—20080416_民生政策最低支出需求_财力性转移支付2010年预算参考数 2" xfId="1832"/>
    <cellStyle name="差_文体广播事业(按照总人口测算）—20080416_县市旗测算-新科目（含人口规模效应）" xfId="1833"/>
    <cellStyle name="千位[" xfId="1834"/>
    <cellStyle name="差_文体广播事业(按照总人口测算）—20080416_县市旗测算-新科目（含人口规模效应）_财力性转移支付2010年预算参考数" xfId="1835"/>
    <cellStyle name="差_文体广播事业(按照总人口测算）—20080416_县市旗测算-新科目（含人口规模效应）_财力性转移支付2010年预算参考数 2" xfId="1836"/>
    <cellStyle name="差_下文 2" xfId="1837"/>
    <cellStyle name="好_14安徽_财力性转移支付2010年预算参考数 2" xfId="1838"/>
    <cellStyle name="好_2007年一般预算支出剔除" xfId="1839"/>
    <cellStyle name="差_下文（表） 2" xfId="1840"/>
    <cellStyle name="差_县区合并测算20080421 2_2016指标账指（3.3）" xfId="1841"/>
    <cellStyle name="差_县区合并测算20080421 2_2016指标账指（3.3） 2" xfId="1842"/>
    <cellStyle name="差_县区合并测算20080421_不含人员经费系数" xfId="1843"/>
    <cellStyle name="差_县区合并测算20080421_不含人员经费系数 2" xfId="1844"/>
    <cellStyle name="差_县区合并测算20080421_民生政策最低支出需求" xfId="1845"/>
    <cellStyle name="差_县市旗测算-新科目（20080627）_县市旗测算-新科目（含人口规模效应）" xfId="1846"/>
    <cellStyle name="差_县区合并测算20080421_民生政策最低支出需求 2" xfId="1847"/>
    <cellStyle name="常规 11 4" xfId="1848"/>
    <cellStyle name="差_县市旗测算-新科目（20080627）_县市旗测算-新科目（含人口规模效应） 2" xfId="1849"/>
    <cellStyle name="好_电力公司增值税划转" xfId="1850"/>
    <cellStyle name="好_省电力2008年 工作表 2_2016指标账指（3.3）" xfId="1851"/>
    <cellStyle name="差_县区合并测算20080421_民生政策最低支出需求_财力性转移支付2010年预算参考数 2" xfId="1852"/>
    <cellStyle name="好_教育(按照总人口测算）—20080416_县市旗测算-新科目（含人口规模效应）_财力性转移支付2010年预算参考数" xfId="1853"/>
    <cellStyle name="差_县市旗测算-新科目（20080627）_县市旗测算-新科目（含人口规模效应）_财力性转移支付2010年预算参考数 2" xfId="1854"/>
    <cellStyle name="差_县区合并测算20080421_县市旗测算-新科目（含人口规模效应）" xfId="1855"/>
    <cellStyle name="好_缺口县区测算_财力性转移支付2010年预算参考数 2" xfId="1856"/>
    <cellStyle name="后继超级链接 2" xfId="1857"/>
    <cellStyle name="差_县区合并测算20080421_县市旗测算-新科目（含人口规模效应）_财力性转移支付2010年预算参考数 2" xfId="1858"/>
    <cellStyle name="好_Xl0000336" xfId="1859"/>
    <cellStyle name="差_县区合并测算20080423(按照各省比重） 2" xfId="1860"/>
    <cellStyle name="差_县区合并测算20080423(按照各省比重） 2_2016指标账指（3.3）" xfId="1861"/>
    <cellStyle name="差_县区合并测算20080423(按照各省比重）_不含人员经费系数 2" xfId="1862"/>
    <cellStyle name="差_县区合并测算20080423(按照各省比重）_财力性转移支付2010年预算参考数" xfId="1863"/>
    <cellStyle name="好_2011年全省及省级预计2011-12-12" xfId="1864"/>
    <cellStyle name="常规 2 2 2 2" xfId="1865"/>
    <cellStyle name="差_县区合并测算20080423(按照各省比重）_鹤壁2016年结算对账最后一次 " xfId="1866"/>
    <cellStyle name="差_县区合并测算20080423(按照各省比重）_鹤壁2016年结算对账最后一次  2" xfId="1867"/>
    <cellStyle name="差_县区合并测算20080423(按照各省比重）_民生政策最低支出需求" xfId="1868"/>
    <cellStyle name="常规 27" xfId="1869"/>
    <cellStyle name="常规 32" xfId="1870"/>
    <cellStyle name="差_县区合并测算20080423(按照各省比重）_民生政策最低支出需求_财力性转移支付2010年预算参考数" xfId="1871"/>
    <cellStyle name="差_县区合并测算20080423(按照各省比重）_民生政策最低支出需求_财力性转移支付2010年预算参考数 2" xfId="1872"/>
    <cellStyle name="差_县市旗测算20080508 2 2" xfId="1873"/>
    <cellStyle name="差_县市旗测算20080508 2_2016指标账指（3.3）" xfId="1874"/>
    <cellStyle name="好_不含人员经费系数_鹤壁2016年结算对账最后一次  2" xfId="1875"/>
    <cellStyle name="差_县市旗测算20080508 2_2016指标账指（3.3） 2" xfId="1876"/>
    <cellStyle name="常规 2_2007年收支情况及2008年收支预计表(汇总表)" xfId="1877"/>
    <cellStyle name="差_县市旗测算20080508_不含人员经费系数 2" xfId="1878"/>
    <cellStyle name="好_教育(按照总人口测算）—20080416_民生政策最低支出需求" xfId="1879"/>
    <cellStyle name="差_县市旗测算20080508_不含人员经费系数_财力性转移支付2010年预算参考数" xfId="1880"/>
    <cellStyle name="差_县市旗测算20080508_不含人员经费系数_财力性转移支付2010年预算参考数 2" xfId="1881"/>
    <cellStyle name="差_县市旗测算20080508_财力性转移支付2010年预算参考数" xfId="1882"/>
    <cellStyle name="差_县市旗测算20080508_鹤壁2016年结算对账最后一次  2" xfId="1883"/>
    <cellStyle name="差_县市旗测算20080508_民生政策最低支出需求" xfId="1884"/>
    <cellStyle name="好_文体广播事业(按照总人口测算）—20080416 2 2" xfId="1885"/>
    <cellStyle name="差_县市旗测算20080508_民生政策最低支出需求 2" xfId="1886"/>
    <cellStyle name="差_县市旗测算20080508_民生政策最低支出需求_财力性转移支付2010年预算参考数" xfId="1887"/>
    <cellStyle name="好_0502通海县" xfId="1888"/>
    <cellStyle name="好_07临沂 2" xfId="1889"/>
    <cellStyle name="差_县市旗测算20080508_民生政策最低支出需求_财力性转移支付2010年预算参考数 2" xfId="1890"/>
    <cellStyle name="好_0502通海县 2" xfId="1891"/>
    <cellStyle name="好_07临沂 2 2" xfId="1892"/>
    <cellStyle name="差_县市旗测算20080508_县市旗测算-新科目（含人口规模效应）" xfId="1893"/>
    <cellStyle name="差_县市旗测算20080508_县市旗测算-新科目（含人口规模效应） 2" xfId="1894"/>
    <cellStyle name="差_县市旗测算20080508_县市旗测算-新科目（含人口规模效应）_财力性转移支付2010年预算参考数" xfId="1895"/>
    <cellStyle name="差_县市旗测算-新科目（20080626）" xfId="1896"/>
    <cellStyle name="差_县市旗测算-新科目（20080626） 2" xfId="1897"/>
    <cellStyle name="差_县市旗测算-新科目（20080626） 2 2" xfId="1898"/>
    <cellStyle name="好_安阳" xfId="1899"/>
    <cellStyle name="差_县市旗测算-新科目（20080626） 2_2016指标账指（3.3） 2" xfId="1900"/>
    <cellStyle name="好_农林水和城市维护标准支出20080505－县区合计_不含人员经费系数_财力性转移支付2010年预算参考数" xfId="1901"/>
    <cellStyle name="差_县市旗测算-新科目（20080626） 3" xfId="1902"/>
    <cellStyle name="差_县市旗测算-新科目（20080626）_不含人员经费系数_财力性转移支付2010年预算参考数" xfId="1903"/>
    <cellStyle name="差_县市旗测算-新科目（20080626）_财力性转移支付2010年预算参考数" xfId="1904"/>
    <cellStyle name="差_县市旗测算-新科目（20080626）_财力性转移支付2010年预算参考数 2" xfId="1905"/>
    <cellStyle name="差_县市旗测算-新科目（20080626）_民生政策最低支出需求_财力性转移支付2010年预算参考数" xfId="1906"/>
    <cellStyle name="差_县市旗测算-新科目（20080626）_县市旗测算-新科目（含人口规模效应）_财力性转移支付2010年预算参考数" xfId="1907"/>
    <cellStyle name="差_县市旗测算-新科目（20080626）_县市旗测算-新科目（含人口规模效应）_财力性转移支付2010年预算参考数 2" xfId="1908"/>
    <cellStyle name="差_县市旗测算-新科目（20080627） 2_2016指标账指（3.3） 2" xfId="1909"/>
    <cellStyle name="差_县市旗测算-新科目（20080627）_财力性转移支付2010年预算参考数" xfId="1910"/>
    <cellStyle name="差_县市旗测算-新科目（20080627）_财力性转移支付2010年预算参考数 2" xfId="1911"/>
    <cellStyle name="差_县市旗测算-新科目（20080627）_鹤壁2016年结算对账最后一次  2" xfId="1912"/>
    <cellStyle name="差_县市旗测算-新科目（20080627）_民生政策最低支出需求" xfId="1913"/>
    <cellStyle name="差_一般预算支出口径剔除表" xfId="1914"/>
    <cellStyle name="差_一般预算支出口径剔除表 2" xfId="1915"/>
    <cellStyle name="差_豫财办预〔2008〕176号　事业单位津补贴补助 2" xfId="1916"/>
    <cellStyle name="好_核定人数对比_财力性转移支付2010年预算参考数" xfId="1917"/>
    <cellStyle name="差_豫财办预〔2008〕176号　事业单位津补贴补助 2 2" xfId="1918"/>
    <cellStyle name="好_2016年中原银行税收基数短收市县负担情况表" xfId="1919"/>
    <cellStyle name="好_核定人数对比_财力性转移支付2010年预算参考数 2" xfId="1920"/>
    <cellStyle name="差_云南 缺口县区测算(地方填报)_财力性转移支付2010年预算参考数" xfId="1921"/>
    <cellStyle name="差_云南 缺口县区测算(地方填报)_财力性转移支付2010年预算参考数 2" xfId="1922"/>
    <cellStyle name="差_云南省2008年转移支付测算——州市本级考核部分及政策性测算" xfId="1923"/>
    <cellStyle name="差_云南省2008年转移支付测算——州市本级考核部分及政策性测算 2" xfId="1924"/>
    <cellStyle name="差_云南省2008年转移支付测算——州市本级考核部分及政策性测算_财力性转移支付2010年预算参考数 2" xfId="1925"/>
    <cellStyle name="差_中原证券2012年补助（上解）核定表" xfId="1926"/>
    <cellStyle name="差_中原证券2012年补助（上解）核定表 2" xfId="1927"/>
    <cellStyle name="差_转移支付" xfId="1928"/>
    <cellStyle name="差_自行调整差异系数顺序 2" xfId="1929"/>
    <cellStyle name="常规 4" xfId="1930"/>
    <cellStyle name="好_总人口_财力性转移支付2010年预算参考数" xfId="1931"/>
    <cellStyle name="差_自行调整差异系数顺序_财力性转移支付2010年预算参考数" xfId="1932"/>
    <cellStyle name="超级链接 3" xfId="1933"/>
    <cellStyle name="差_自行调整差异系数顺序_财力性转移支付2010年预算参考数 2" xfId="1934"/>
    <cellStyle name="常规 10" xfId="1935"/>
    <cellStyle name="常规 10 2" xfId="1936"/>
    <cellStyle name="好_M01-2(州市补助收入)" xfId="1937"/>
    <cellStyle name="常规 11 2 3" xfId="1938"/>
    <cellStyle name="常规 11 2_2012年结算与财力5.3" xfId="1939"/>
    <cellStyle name="常规 11 5" xfId="1940"/>
    <cellStyle name="常规 13" xfId="1941"/>
    <cellStyle name="常规 14" xfId="1942"/>
    <cellStyle name="常规 14 2" xfId="1943"/>
    <cellStyle name="常规 15" xfId="1944"/>
    <cellStyle name="常规 20" xfId="1945"/>
    <cellStyle name="常规 16" xfId="1946"/>
    <cellStyle name="常规 21" xfId="1947"/>
    <cellStyle name="常规 16 2" xfId="1948"/>
    <cellStyle name="常规 21 2" xfId="1949"/>
    <cellStyle name="常规 16 2 2" xfId="1950"/>
    <cellStyle name="常规 17" xfId="1951"/>
    <cellStyle name="常规 22" xfId="1952"/>
    <cellStyle name="常规 19" xfId="1953"/>
    <cellStyle name="常规 24" xfId="1954"/>
    <cellStyle name="常规 19 2" xfId="1955"/>
    <cellStyle name="常规 24 2" xfId="1956"/>
    <cellStyle name="常规 2" xfId="1957"/>
    <cellStyle name="常规 2 2" xfId="1958"/>
    <cellStyle name="常规 2 2 2" xfId="1959"/>
    <cellStyle name="常规 2 2 3" xfId="1960"/>
    <cellStyle name="常规 2 2_鹤壁2016年结算对账最后一次 " xfId="1961"/>
    <cellStyle name="常规 2 3" xfId="1962"/>
    <cellStyle name="好_1110洱源县_财力性转移支付2010年预算参考数 2" xfId="1963"/>
    <cellStyle name="常规 2 3 2" xfId="1964"/>
    <cellStyle name="常规 2 3 2 2" xfId="1965"/>
    <cellStyle name="常规 2 3 3" xfId="1966"/>
    <cellStyle name="常规 2 4" xfId="1967"/>
    <cellStyle name="常规 2 4 2" xfId="1968"/>
    <cellStyle name="常规 2 5" xfId="1969"/>
    <cellStyle name="好_卫生(按照总人口测算）—20080416_县市旗测算-新科目（含人口规模效应）_财力性转移支付2010年预算参考数 2" xfId="1970"/>
    <cellStyle name="常规 2 5 2" xfId="1971"/>
    <cellStyle name="常规 2 6" xfId="1972"/>
    <cellStyle name="常规 2 7" xfId="1973"/>
    <cellStyle name="常规 2 8" xfId="1974"/>
    <cellStyle name="输入 2" xfId="1975"/>
    <cellStyle name="常规 25" xfId="1976"/>
    <cellStyle name="常规 30" xfId="1977"/>
    <cellStyle name="好_行政公检法测算_鹤壁2016年结算对账最后一次 " xfId="1978"/>
    <cellStyle name="常规 25 2" xfId="1979"/>
    <cellStyle name="常规 30 2" xfId="1980"/>
    <cellStyle name="好_行政公检法测算_鹤壁2016年结算对账最后一次  2" xfId="1981"/>
    <cellStyle name="常规 26" xfId="1982"/>
    <cellStyle name="常规 31" xfId="1983"/>
    <cellStyle name="常规 29 2" xfId="1984"/>
    <cellStyle name="好_2010年收入预测表（20091218)） 3" xfId="1985"/>
    <cellStyle name="常规 3" xfId="1986"/>
    <cellStyle name="常规 3 2" xfId="1987"/>
    <cellStyle name="常规 3 2 2" xfId="1988"/>
    <cellStyle name="常规 3 3 2" xfId="1989"/>
    <cellStyle name="好_县区合并测算20080421_不含人员经费系数 2" xfId="1990"/>
    <cellStyle name="常规 3 5" xfId="1991"/>
    <cellStyle name="常规 35" xfId="1992"/>
    <cellStyle name="常规 36" xfId="1993"/>
    <cellStyle name="常规 37" xfId="1994"/>
    <cellStyle name="常规 4 2" xfId="1995"/>
    <cellStyle name="好_总人口_财力性转移支付2010年预算参考数 2" xfId="1996"/>
    <cellStyle name="常规 4 2 2" xfId="1997"/>
    <cellStyle name="常规 4 3" xfId="1998"/>
    <cellStyle name="常规 5 2 2" xfId="1999"/>
    <cellStyle name="常规 6" xfId="2000"/>
    <cellStyle name="好_教育(按照总人口测算）—20080416_民生政策最低支出需求 2" xfId="2001"/>
    <cellStyle name="常规 6 2" xfId="2002"/>
    <cellStyle name="好_2006年27重庆" xfId="2003"/>
    <cellStyle name="好_行政公检法测算 2_2016指标账指（3.3）" xfId="2004"/>
    <cellStyle name="常规 6 2 2" xfId="2005"/>
    <cellStyle name="好_2006年27重庆 2" xfId="2006"/>
    <cellStyle name="好_行政公检法测算 2_2016指标账指（3.3） 2" xfId="2007"/>
    <cellStyle name="常规 7" xfId="2008"/>
    <cellStyle name="常规 7 2" xfId="2009"/>
    <cellStyle name="常规 7 2 2" xfId="2010"/>
    <cellStyle name="常规 8" xfId="2011"/>
    <cellStyle name="好_第五部分(才淼、饶永宏） 2" xfId="2012"/>
    <cellStyle name="好_(财政总决算简表-2016年)收入导出数据" xfId="2013"/>
    <cellStyle name="常规 8 2" xfId="2014"/>
    <cellStyle name="好_津补贴保障测算（2010.3.19）" xfId="2015"/>
    <cellStyle name="好_(财政总决算简表-2016年)收入导出数据 2" xfId="2016"/>
    <cellStyle name="常规 8 2 2" xfId="2017"/>
    <cellStyle name="好_津补贴保障测算（2010.3.19） 2" xfId="2018"/>
    <cellStyle name="常规 9 2" xfId="2019"/>
    <cellStyle name="好_县区合并测算20080421_鹤壁2016年结算对账最后一次 " xfId="2020"/>
    <cellStyle name="常规 9 2 2" xfId="2021"/>
    <cellStyle name="好_县区合并测算20080421_鹤壁2016年结算对账最后一次  2" xfId="2022"/>
    <cellStyle name="好_03昭通 2" xfId="2023"/>
    <cellStyle name="好_05潍坊" xfId="2024"/>
    <cellStyle name="好_2006年34青海 2_2016指标账指（3.3） 2" xfId="2025"/>
    <cellStyle name="好_05潍坊 2" xfId="2026"/>
    <cellStyle name="好_05潍坊 2 2" xfId="2027"/>
    <cellStyle name="好_05潍坊 2_2016指标账指（3.3）" xfId="2028"/>
    <cellStyle name="好_05潍坊 2_2016指标账指（3.3） 2" xfId="2029"/>
    <cellStyle name="好_05潍坊 3" xfId="2030"/>
    <cellStyle name="好_05潍坊_鹤壁2016年结算对账最后一次 " xfId="2031"/>
    <cellStyle name="好_07临沂" xfId="2032"/>
    <cellStyle name="好_成本差异系数_财力性转移支付2010年预算参考数 2" xfId="2033"/>
    <cellStyle name="好_县区合并测算20080423(按照各省比重）_不含人员经费系数 2" xfId="2034"/>
    <cellStyle name="好_07临沂 2_2016指标账指（3.3）" xfId="2035"/>
    <cellStyle name="好_07临沂 3" xfId="2036"/>
    <cellStyle name="好_07临沂_鹤壁2016年结算对账最后一次  2" xfId="2037"/>
    <cellStyle name="好_分县成本差异系数" xfId="2038"/>
    <cellStyle name="好_09黑龙江" xfId="2039"/>
    <cellStyle name="好_09黑龙江 2" xfId="2040"/>
    <cellStyle name="好_1" xfId="2041"/>
    <cellStyle name="好_1 2" xfId="2042"/>
    <cellStyle name="好_1_财力性转移支付2010年预算参考数 2" xfId="2043"/>
    <cellStyle name="好_1110洱源县" xfId="2044"/>
    <cellStyle name="好_津补贴保障测算(5.21)_鹤壁2016年结算对账最后一次  2" xfId="2045"/>
    <cellStyle name="好_1110洱源县 2" xfId="2046"/>
    <cellStyle name="好_1110洱源县_财力性转移支付2010年预算参考数" xfId="2047"/>
    <cellStyle name="货币[" xfId="2048"/>
    <cellStyle name="好_11大理_财力性转移支付2010年预算参考数" xfId="2049"/>
    <cellStyle name="好_11大理_财力性转移支付2010年预算参考数 2" xfId="2050"/>
    <cellStyle name="好_12滨州 2_2016指标账指（3.3）" xfId="2051"/>
    <cellStyle name="好_12滨州 2_2016指标账指（3.3） 2" xfId="2052"/>
    <cellStyle name="好_12滨州 3" xfId="2053"/>
    <cellStyle name="好_12滨州_财力性转移支付2010年预算参考数 2" xfId="2054"/>
    <cellStyle name="好_12滨州_鹤壁2016年结算对账最后一次 " xfId="2055"/>
    <cellStyle name="好_12滨州_鹤壁2016年结算对账最后一次  2" xfId="2056"/>
    <cellStyle name="好_14安徽 2" xfId="2057"/>
    <cellStyle name="好_2" xfId="2058"/>
    <cellStyle name="好_2 2" xfId="2059"/>
    <cellStyle name="好_2_财力性转移支付2010年预算参考数 2" xfId="2060"/>
    <cellStyle name="好_20 2007年河南结算单" xfId="2061"/>
    <cellStyle name="好_20 2007年河南结算单 2" xfId="2062"/>
    <cellStyle name="好_20 2007年河南结算单 2 2" xfId="2063"/>
    <cellStyle name="好_20 2007年河南结算单 2_2016指标账指（3.3）" xfId="2064"/>
    <cellStyle name="好_20 2007年河南结算单 2_2016指标账指（3.3） 2" xfId="2065"/>
    <cellStyle name="好_2006年22湖南" xfId="2066"/>
    <cellStyle name="好_2006年22湖南 2" xfId="2067"/>
    <cellStyle name="好_2006年22湖南 2_2016指标账指（3.3）" xfId="2068"/>
    <cellStyle name="好_2008计算资料（8月5） 2" xfId="2069"/>
    <cellStyle name="好_2006年22湖南 2_2016指标账指（3.3） 2" xfId="2070"/>
    <cellStyle name="好_2006年22湖南 3" xfId="2071"/>
    <cellStyle name="好_2006年22湖南_财力性转移支付2010年预算参考数" xfId="2072"/>
    <cellStyle name="好_2006年22湖南_财力性转移支付2010年预算参考数 2" xfId="2073"/>
    <cellStyle name="好_2006年22湖南_鹤壁2016年结算对账最后一次 " xfId="2074"/>
    <cellStyle name="好_2006年22湖南_鹤壁2016年结算对账最后一次  2" xfId="2075"/>
    <cellStyle name="好_2006年27重庆 2 2" xfId="2076"/>
    <cellStyle name="好_人员工资和公用经费_鹤壁2016年结算对账最后一次 " xfId="2077"/>
    <cellStyle name="好_2006年27重庆 2_2016指标账指（3.3）" xfId="2078"/>
    <cellStyle name="好_2006年27重庆 3" xfId="2079"/>
    <cellStyle name="好_2006年27重庆_财力性转移支付2010年预算参考数" xfId="2080"/>
    <cellStyle name="好_2006年28四川" xfId="2081"/>
    <cellStyle name="好_2006年28四川 2" xfId="2082"/>
    <cellStyle name="好_2006年28四川 2 2" xfId="2083"/>
    <cellStyle name="好_2006年28四川 2_2016指标账指（3.3）" xfId="2084"/>
    <cellStyle name="好_行政（人员） 2" xfId="2085"/>
    <cellStyle name="好_人员工资和公用经费3_财力性转移支付2010年预算参考数 2" xfId="2086"/>
    <cellStyle name="好_2006年28四川 2_2016指标账指（3.3） 2" xfId="2087"/>
    <cellStyle name="好_行政（人员） 2 2" xfId="2088"/>
    <cellStyle name="好_2006年28四川_财力性转移支付2010年预算参考数 2" xfId="2089"/>
    <cellStyle name="好_2006年28四川_鹤壁2016年结算对账最后一次 " xfId="2090"/>
    <cellStyle name="好_2006年28四川_鹤壁2016年结算对账最后一次  2" xfId="2091"/>
    <cellStyle name="好_2006年30云南" xfId="2092"/>
    <cellStyle name="好_2006年30云南 2" xfId="2093"/>
    <cellStyle name="好_2006年30云南 2 2" xfId="2094"/>
    <cellStyle name="好_2006年30云南 2_2016指标账指（3.3） 2" xfId="2095"/>
    <cellStyle name="好_2006年30云南 3" xfId="2096"/>
    <cellStyle name="好_2006年30云南_鹤壁2016年结算对账最后一次 " xfId="2097"/>
    <cellStyle name="好_2006年30云南_鹤壁2016年结算对账最后一次  2" xfId="2098"/>
    <cellStyle name="好_2006年33甘肃 2" xfId="2099"/>
    <cellStyle name="好_2006年33甘肃 2 2" xfId="2100"/>
    <cellStyle name="好_2006年33甘肃 2_2016指标账指（3.3） 2" xfId="2101"/>
    <cellStyle name="好_2006年33甘肃 3" xfId="2102"/>
    <cellStyle name="好_2006年33甘肃_鹤壁2016年结算对账最后一次 " xfId="2103"/>
    <cellStyle name="好_行政(燃修费)_不含人员经费系数_财力性转移支付2010年预算参考数" xfId="2104"/>
    <cellStyle name="好_2006年33甘肃_鹤壁2016年结算对账最后一次  2" xfId="2105"/>
    <cellStyle name="好_行政(燃修费)_不含人员经费系数_财力性转移支付2010年预算参考数 2" xfId="2106"/>
    <cellStyle name="好_2006年34青海" xfId="2107"/>
    <cellStyle name="好_2008年全省汇总收支计算表 2" xfId="2108"/>
    <cellStyle name="好_2006年34青海 2" xfId="2109"/>
    <cellStyle name="好_2006年34青海 2_2016指标账指（3.3）" xfId="2110"/>
    <cellStyle name="好_2006年34青海 3" xfId="2111"/>
    <cellStyle name="好_2006年全省财力计算表（中央、决算） 2" xfId="2112"/>
    <cellStyle name="好_2006年34青海_财力性转移支付2010年预算参考数" xfId="2113"/>
    <cellStyle name="好_平邑 2_2016指标账指（3.3） 2" xfId="2114"/>
    <cellStyle name="好_2006年34青海_财力性转移支付2010年预算参考数 2" xfId="2115"/>
    <cellStyle name="好_2006年34青海_鹤壁2016年结算对账最后一次  2" xfId="2116"/>
    <cellStyle name="好_2006年全省财力计算表（中央、决算）" xfId="2117"/>
    <cellStyle name="好_2006年水利统计指标统计表" xfId="2118"/>
    <cellStyle name="好_2006年水利统计指标统计表 2" xfId="2119"/>
    <cellStyle name="好_2006年水利统计指标统计表_财力性转移支付2010年预算参考数" xfId="2120"/>
    <cellStyle name="好_人员工资和公用经费2_财力性转移支付2010年预算参考数 2" xfId="2121"/>
    <cellStyle name="好_2007结算与财力(6.2) 2 2" xfId="2122"/>
    <cellStyle name="好_2007结算与财力(6.2) 2_2016指标账指（3.3）" xfId="2123"/>
    <cellStyle name="好_2007结算与财力(6.2) 2_2016指标账指（3.3） 2" xfId="2124"/>
    <cellStyle name="好_2007结算与财力(6.2) 3" xfId="2125"/>
    <cellStyle name="好_2007年结算已定项目对账单" xfId="2126"/>
    <cellStyle name="好_2007年结算已定项目对账单 2_2016指标账指（3.3）" xfId="2127"/>
    <cellStyle name="好_2007年结算已定项目对账单 2_2016指标账指（3.3） 2" xfId="2128"/>
    <cellStyle name="好_2007年结算已定项目对账单 3" xfId="2129"/>
    <cellStyle name="好_2007年结算已定项目对账单_鹤壁2016年结算对账最后一次 " xfId="2130"/>
    <cellStyle name="强调 2" xfId="2131"/>
    <cellStyle name="好_2007年结算已定项目对账单_鹤壁2016年结算对账最后一次  2" xfId="2132"/>
    <cellStyle name="强调 2 2" xfId="2133"/>
    <cellStyle name="好_2007年收支情况及2008年收支预计表(汇总表) 2" xfId="2134"/>
    <cellStyle name="好_2007年一般预算支出剔除 2" xfId="2135"/>
    <cellStyle name="好_测算结果汇总" xfId="2136"/>
    <cellStyle name="烹拳 [0]_ +Foil &amp; -FOIL &amp; PAPER" xfId="2137"/>
    <cellStyle name="好_2007年中央财政与河南省财政年终决算结算单" xfId="2138"/>
    <cellStyle name="好_2007年中央财政与河南省财政年终决算结算单 2" xfId="2139"/>
    <cellStyle name="好_2007年中央财政与河南省财政年终决算结算单 2_2016指标账指（3.3）" xfId="2140"/>
    <cellStyle name="好_5334_2006年迪庆县级财政报表附表" xfId="2141"/>
    <cellStyle name="好_教育(按照总人口测算）—20080416_鹤壁2016年结算对账最后一次  2" xfId="2142"/>
    <cellStyle name="好_2007年中央财政与河南省财政年终决算结算单 2_2016指标账指（3.3） 2" xfId="2143"/>
    <cellStyle name="好_5334_2006年迪庆县级财政报表附表 2" xfId="2144"/>
    <cellStyle name="好_2007年中央财政与河南省财政年终决算结算单 3" xfId="2145"/>
    <cellStyle name="好_20河南省 2" xfId="2146"/>
    <cellStyle name="好_2007年中央财政与河南省财政年终决算结算单_鹤壁2016年结算对账最后一次 " xfId="2147"/>
    <cellStyle name="好_2007年中央财政与河南省财政年终决算结算单_鹤壁2016年结算对账最后一次  2" xfId="2148"/>
    <cellStyle name="好_人员工资和公用经费_财力性转移支付2010年预算参考数" xfId="2149"/>
    <cellStyle name="千位_(人代会用)" xfId="2150"/>
    <cellStyle name="好_2007一般预算支出口径剔除表" xfId="2151"/>
    <cellStyle name="好_2008计算资料（8月11日终稿）" xfId="2152"/>
    <cellStyle name="好_2008计算资料（8月11日终稿） 2" xfId="2153"/>
    <cellStyle name="好_2008计算资料（8月11日终稿） 2 2" xfId="2154"/>
    <cellStyle name="好_2008计算资料（8月11日终稿） 2_2016指标账指（3.3）" xfId="2155"/>
    <cellStyle name="好_2008计算资料（8月11日终稿） 2_2016指标账指（3.3） 2" xfId="2156"/>
    <cellStyle name="霓付_ +Foil &amp; -FOIL &amp; PAPER" xfId="2157"/>
    <cellStyle name="好_2008计算资料（8月11日终稿）_鹤壁2016年结算对账最后一次 " xfId="2158"/>
    <cellStyle name="好_2008计算资料（8月11日终稿）_鹤壁2016年结算对账最后一次  2" xfId="2159"/>
    <cellStyle name="好_2008计算资料（8月5）" xfId="2160"/>
    <cellStyle name="好_2008结算与财力(最终)" xfId="2161"/>
    <cellStyle name="好_2008结算与财力(最终) 2" xfId="2162"/>
    <cellStyle name="好_Book1_1 2_2016指标账指（3.3）" xfId="2163"/>
    <cellStyle name="好_2008经常性收入" xfId="2164"/>
    <cellStyle name="好_2008年财政收支预算草案(1.4)" xfId="2165"/>
    <cellStyle name="好_2008年全省汇总收支计算表" xfId="2166"/>
    <cellStyle name="好_2008年全省汇总收支计算表_财力性转移支付2010年预算参考数" xfId="2167"/>
    <cellStyle name="好_2008年全省人员信息 2 2" xfId="2168"/>
    <cellStyle name="好_2008年全省人员信息 2_2016指标账指（3.3）" xfId="2169"/>
    <cellStyle name="好_2008年全省人员信息 2_2016指标账指（3.3） 2" xfId="2170"/>
    <cellStyle name="好_2008年全省人员信息_鹤壁2016年结算对账最后一次 " xfId="2171"/>
    <cellStyle name="好_2008年一般预算支出预计" xfId="2172"/>
    <cellStyle name="好_2008年预计支出与2007年对比 2" xfId="2173"/>
    <cellStyle name="好_市辖区测算-新科目（20080626）_县市旗测算-新科目（含人口规模效应）_财力性转移支付2010年预算参考数 2" xfId="2174"/>
    <cellStyle name="好_2008年支出核定 2" xfId="2175"/>
    <cellStyle name="好_2009年财力测算情况11.19 2 2" xfId="2176"/>
    <cellStyle name="好_2009年财力测算情况11.19 2_2016指标账指（3.3） 2" xfId="2177"/>
    <cellStyle name="好_2009年财力测算情况11.19 3" xfId="2178"/>
    <cellStyle name="好_2009年财力测算情况11.19_鹤壁2016年结算对账最后一次 " xfId="2179"/>
    <cellStyle name="好_2009年财力测算情况11.19_鹤壁2016年结算对账最后一次  2" xfId="2180"/>
    <cellStyle name="好_2009年结算（最终） 2" xfId="2181"/>
    <cellStyle name="好_2009年结算（最终） 2 2" xfId="2182"/>
    <cellStyle name="好_2009年结算（最终） 2_2016指标账指（3.3）" xfId="2183"/>
    <cellStyle name="好_2009年结算（最终） 2_2016指标账指（3.3） 2" xfId="2184"/>
    <cellStyle name="好_2009年结算（最终） 3" xfId="2185"/>
    <cellStyle name="好_2009年省对市县转移支付测算表(9.27)" xfId="2186"/>
    <cellStyle name="好_2009年省对市县转移支付测算表(9.27) 2" xfId="2187"/>
    <cellStyle name="好_2009年省与市县结算（最终）" xfId="2188"/>
    <cellStyle name="好_2009年省与市县结算（最终） 2" xfId="2189"/>
    <cellStyle name="好_2009全省决算表（批复后） 2" xfId="2190"/>
    <cellStyle name="好_2010.10.30 2" xfId="2191"/>
    <cellStyle name="好_2010年全省供养人员" xfId="2192"/>
    <cellStyle name="好_不含人员经费系数 3" xfId="2193"/>
    <cellStyle name="好_豫财办预〔2008〕176号　事业单位津补贴补助 2_2016指标账指（3.3）" xfId="2194"/>
    <cellStyle name="好_2010年全省供养人员 2" xfId="2195"/>
    <cellStyle name="好_卫生部门_财力性转移支付2010年预算参考数" xfId="2196"/>
    <cellStyle name="好_豫财办预〔2008〕176号　事业单位津补贴补助 2_2016指标账指（3.3） 2" xfId="2197"/>
    <cellStyle name="好_2010年收入预测表（20091218)）" xfId="2198"/>
    <cellStyle name="好_农林水和城市维护标准支出20080505－县区合计_不含人员经费系数_财力性转移支付2010年预算参考数 2" xfId="2199"/>
    <cellStyle name="好_2010年收入预测表（20091218)） 2" xfId="2200"/>
    <cellStyle name="好_县市旗测算20080508_县市旗测算-新科目（含人口规模效应）_财力性转移支付2010年预算参考数" xfId="2201"/>
    <cellStyle name="好_2010年收入预测表（20091218)） 2_2016指标账指（3.3）" xfId="2202"/>
    <cellStyle name="好_34青海" xfId="2203"/>
    <cellStyle name="好_2010年收入预测表（20091218)） 2_2016指标账指（3.3） 2" xfId="2204"/>
    <cellStyle name="好_2011年预算表格2010.12.9" xfId="2205"/>
    <cellStyle name="好_34青海 2" xfId="2206"/>
    <cellStyle name="好_商品交易所2006--2008年税收" xfId="2207"/>
    <cellStyle name="好_2010年收入预测表（20091219)）" xfId="2208"/>
    <cellStyle name="好_2010年收入预测表（20091219)） 2" xfId="2209"/>
    <cellStyle name="好_2010年收入预测表（20091219)） 3" xfId="2210"/>
    <cellStyle name="好_2010年收入预测表（20091230)）" xfId="2211"/>
    <cellStyle name="好_其他部门(按照总人口测算）—20080416" xfId="2212"/>
    <cellStyle name="好_2010年收入预测表（20091230)） 2" xfId="2213"/>
    <cellStyle name="好_其他部门(按照总人口测算）—20080416 2" xfId="2214"/>
    <cellStyle name="好_2010年收入预测表（20091230)） 2_2016指标账指（3.3） 2" xfId="2215"/>
    <cellStyle name="好_其他部门(按照总人口测算）—20080416 2_2016指标账指（3.3） 2" xfId="2216"/>
    <cellStyle name="好_2010年收入预测表（20091230)） 3" xfId="2217"/>
    <cellStyle name="好_行政（人员）_鹤壁2016年结算对账最后一次 " xfId="2218"/>
    <cellStyle name="好_其他部门(按照总人口测算）—20080416 3" xfId="2219"/>
    <cellStyle name="好_2010省对市县转移支付测算表(10-21）" xfId="2220"/>
    <cellStyle name="好_2010省对市县转移支付测算表(10-21） 2" xfId="2221"/>
    <cellStyle name="好_2010省级行政性收费专项收入批复" xfId="2222"/>
    <cellStyle name="好_2010省级行政性收费专项收入批复 2_2016指标账指（3.3） 2" xfId="2223"/>
    <cellStyle name="好_2010省级行政性收费专项收入批复 3" xfId="2224"/>
    <cellStyle name="好_20111127汇报附表（8张）" xfId="2225"/>
    <cellStyle name="千位分隔 2 2 2" xfId="2226"/>
    <cellStyle name="好_20111127汇报附表（8张） 2" xfId="2227"/>
    <cellStyle name="好_20111127汇报附表（8张） 2_2016指标账指（3.3） 2" xfId="2228"/>
    <cellStyle name="好_2011年全省及省级预计2011-12-12 2 2" xfId="2229"/>
    <cellStyle name="好_2011年全省及省级预计2011-12-12 2_2016指标账指（3.3）" xfId="2230"/>
    <cellStyle name="好_2011年全省及省级预计2011-12-12 2_2016指标账指（3.3） 2" xfId="2231"/>
    <cellStyle name="好_2011年全省及省级预计2011-12-12 3" xfId="2232"/>
    <cellStyle name="好_2011年预算表格2010.12.9 2" xfId="2233"/>
    <cellStyle name="好_34青海 2 2" xfId="2234"/>
    <cellStyle name="好_商品交易所2006--2008年税收 2" xfId="2235"/>
    <cellStyle name="好_2011年预算表格2010.12.9 2 2" xfId="2236"/>
    <cellStyle name="好_商品交易所2006--2008年税收 2 2" xfId="2237"/>
    <cellStyle name="好_2011年预算表格2010.12.9 3" xfId="2238"/>
    <cellStyle name="好_商品交易所2006--2008年税收 3" xfId="2239"/>
    <cellStyle name="好_2011年预算大表11-26" xfId="2240"/>
    <cellStyle name="好_2012年结算与财力5.3" xfId="2241"/>
    <cellStyle name="好_2012年结算与财力5.3 2" xfId="2242"/>
    <cellStyle name="好_2012年结余使用" xfId="2243"/>
    <cellStyle name="好_20161017---核定基数定表" xfId="2244"/>
    <cellStyle name="好_20161017---核定基数定表 2" xfId="2245"/>
    <cellStyle name="钎霖_4岿角利" xfId="2246"/>
    <cellStyle name="好_2016年财政总决算生成表全套0417 -平衡表" xfId="2247"/>
    <cellStyle name="好_2016年财政总决算生成表全套0417 -平衡表 2" xfId="2248"/>
    <cellStyle name="好_2016年中原银行税收基数短收市县负担情况表 2" xfId="2249"/>
    <cellStyle name="好_20河南 2" xfId="2250"/>
    <cellStyle name="好_市辖区测算20080510 2_2016指标账指（3.3）" xfId="2251"/>
    <cellStyle name="好_20河南(财政部2010年县级基本财力测算数据)" xfId="2252"/>
    <cellStyle name="好_20河南(财政部2010年县级基本财力测算数据) 2" xfId="2253"/>
    <cellStyle name="好_20河南_财力性转移支付2010年预算参考数" xfId="2254"/>
    <cellStyle name="好_20河南_财力性转移支付2010年预算参考数 2" xfId="2255"/>
    <cellStyle name="好_20河南省" xfId="2256"/>
    <cellStyle name="好_22湖南" xfId="2257"/>
    <cellStyle name="好_县市旗测算-新科目（20080626）_不含人员经费系数 2" xfId="2258"/>
    <cellStyle name="好_22湖南 2" xfId="2259"/>
    <cellStyle name="好_22湖南 2 2" xfId="2260"/>
    <cellStyle name="好_22湖南 2_2016指标账指（3.3） 2" xfId="2261"/>
    <cellStyle name="好_22湖南_财力性转移支付2010年预算参考数" xfId="2262"/>
    <cellStyle name="适中 2" xfId="2263"/>
    <cellStyle name="好_22湖南_财力性转移支付2010年预算参考数 2" xfId="2264"/>
    <cellStyle name="适中 2 2" xfId="2265"/>
    <cellStyle name="好_22湖南_鹤壁2016年结算对账最后一次 " xfId="2266"/>
    <cellStyle name="好_22湖南_鹤壁2016年结算对账最后一次  2" xfId="2267"/>
    <cellStyle name="好_27重庆 2_2016指标账指（3.3）" xfId="2268"/>
    <cellStyle name="好_27重庆 2_2016指标账指（3.3） 2" xfId="2269"/>
    <cellStyle name="好_27重庆_财力性转移支付2010年预算参考数 2" xfId="2270"/>
    <cellStyle name="好_27重庆_鹤壁2016年结算对账最后一次 " xfId="2271"/>
    <cellStyle name="好_28四川" xfId="2272"/>
    <cellStyle name="好_Book1 2" xfId="2273"/>
    <cellStyle name="好_28四川 2" xfId="2274"/>
    <cellStyle name="好_Book1 2 2" xfId="2275"/>
    <cellStyle name="好_28四川 2 2" xfId="2276"/>
    <cellStyle name="好_28四川 2_2016指标账指（3.3）" xfId="2277"/>
    <cellStyle name="好_28四川 2_2016指标账指（3.3） 2" xfId="2278"/>
    <cellStyle name="好_行政（人员）_不含人员经费系数_财力性转移支付2010年预算参考数" xfId="2279"/>
    <cellStyle name="好_28四川 3" xfId="2280"/>
    <cellStyle name="好_测算结果_财力性转移支付2010年预算参考数" xfId="2281"/>
    <cellStyle name="好_28四川_财力性转移支付2010年预算参考数" xfId="2282"/>
    <cellStyle name="好_28四川_财力性转移支付2010年预算参考数 2" xfId="2283"/>
    <cellStyle name="好_28四川_鹤壁2016年结算对账最后一次 " xfId="2284"/>
    <cellStyle name="好_30云南" xfId="2285"/>
    <cellStyle name="好_30云南 2" xfId="2286"/>
    <cellStyle name="好_30云南 2_2016指标账指（3.3）" xfId="2287"/>
    <cellStyle name="好_30云南 2_2016指标账指（3.3） 2" xfId="2288"/>
    <cellStyle name="好_省电力2008年 工作表 3" xfId="2289"/>
    <cellStyle name="好_30云南_1" xfId="2290"/>
    <cellStyle name="好_30云南_1 2" xfId="2291"/>
    <cellStyle name="好_30云南_鹤壁2016年结算对账最后一次 " xfId="2292"/>
    <cellStyle name="好_33甘肃" xfId="2293"/>
    <cellStyle name="好_县市旗测算20080508 2_2016指标账指（3.3） 2" xfId="2294"/>
    <cellStyle name="好_33甘肃 2" xfId="2295"/>
    <cellStyle name="好_33甘肃 2 2" xfId="2296"/>
    <cellStyle name="好_33甘肃 2_2016指标账指（3.3）" xfId="2297"/>
    <cellStyle name="好_危改资金测算 2" xfId="2298"/>
    <cellStyle name="好_33甘肃 2_2016指标账指（3.3） 2" xfId="2299"/>
    <cellStyle name="好_33甘肃 3" xfId="2300"/>
    <cellStyle name="好_分县成本差异系数 2_2016指标账指（3.3） 2" xfId="2301"/>
    <cellStyle name="好_33甘肃_鹤壁2016年结算对账最后一次 " xfId="2302"/>
    <cellStyle name="好_33甘肃_鹤壁2016年结算对账最后一次  2" xfId="2303"/>
    <cellStyle name="好_34青海 2_2016指标账指（3.3） 2" xfId="2304"/>
    <cellStyle name="好_34青海 3" xfId="2305"/>
    <cellStyle name="好_34青海_1" xfId="2306"/>
    <cellStyle name="好_34青海_1_财力性转移支付2010年预算参考数" xfId="2307"/>
    <cellStyle name="好_34青海_财力性转移支付2010年预算参考数" xfId="2308"/>
    <cellStyle name="好_34青海_财力性转移支付2010年预算参考数 2" xfId="2309"/>
    <cellStyle name="好_410927000_台前县 2" xfId="2310"/>
    <cellStyle name="好_530629_2006年县级财政报表附表" xfId="2311"/>
    <cellStyle name="好_530629_2006年县级财政报表附表 2" xfId="2312"/>
    <cellStyle name="好_Book1" xfId="2313"/>
    <cellStyle name="好_Book1 2_2016指标账指（3.3）" xfId="2314"/>
    <cellStyle name="好_卫生(按照总人口测算）—20080416_不含人员经费系数_财力性转移支付2010年预算参考数" xfId="2315"/>
    <cellStyle name="好_Book1 2_2016指标账指（3.3） 2" xfId="2316"/>
    <cellStyle name="好_卫生(按照总人口测算）—20080416_不含人员经费系数_财力性转移支付2010年预算参考数 2" xfId="2317"/>
    <cellStyle name="好_Book1_1" xfId="2318"/>
    <cellStyle name="好_Book1_1 2" xfId="2319"/>
    <cellStyle name="好_Book1_1 2_2016指标账指（3.3） 2" xfId="2320"/>
    <cellStyle name="好_Book1_1 3" xfId="2321"/>
    <cellStyle name="好_Book1_Book1" xfId="2322"/>
    <cellStyle name="好_Book1_Book1 2" xfId="2323"/>
    <cellStyle name="好_Book1_Book1 2 2" xfId="2324"/>
    <cellStyle name="好_Book1_Book1 2_2016指标账指（3.3）" xfId="2325"/>
    <cellStyle name="好_Book1_Book1 2_2016指标账指（3.3） 2" xfId="2326"/>
    <cellStyle name="好_Book1_Book1 3" xfId="2327"/>
    <cellStyle name="好_Book1_财力性转移支付2010年预算参考数" xfId="2328"/>
    <cellStyle name="好_Book1_财力性转移支付2010年预算参考数 2" xfId="2329"/>
    <cellStyle name="好_Book1_鹤壁2016年结算对账最后一次 " xfId="2330"/>
    <cellStyle name="好_Book1_鹤壁2016年结算对账最后一次  2" xfId="2331"/>
    <cellStyle name="好_Book2 2" xfId="2332"/>
    <cellStyle name="强调文字颜色 6 2 2" xfId="2333"/>
    <cellStyle name="好_Book2_财力性转移支付2010年预算参考数" xfId="2334"/>
    <cellStyle name="好_gdp 2" xfId="2335"/>
    <cellStyle name="好_gdp 2 2" xfId="2336"/>
    <cellStyle name="好_省属监狱人员级别表(驻外)" xfId="2337"/>
    <cellStyle name="好_gdp 3" xfId="2338"/>
    <cellStyle name="好_gdp_鹤壁2016年结算对账最后一次  2" xfId="2339"/>
    <cellStyle name="好_M01-2(州市补助收入) 2" xfId="2340"/>
    <cellStyle name="好_Sheet1 2" xfId="2341"/>
    <cellStyle name="好_Xl0000335" xfId="2342"/>
    <cellStyle name="好_Xl0000335 2" xfId="2343"/>
    <cellStyle name="好_Xl0000336 2" xfId="2344"/>
    <cellStyle name="好_分析缺口率" xfId="2345"/>
    <cellStyle name="好_安徽 缺口县区测算(地方填报)1" xfId="2346"/>
    <cellStyle name="好_国有资本经营预算（2011年报省人大） 2_2016指标账指（3.3） 2" xfId="2347"/>
    <cellStyle name="好_安徽 缺口县区测算(地方填报)1 2" xfId="2348"/>
    <cellStyle name="好_安徽 缺口县区测算(地方填报)1_财力性转移支付2010年预算参考数" xfId="2349"/>
    <cellStyle name="好_县区合并测算20080421 3" xfId="2350"/>
    <cellStyle name="好_县区合并测算20080423(按照各省比重）_不含人员经费系数_财力性转移支付2010年预算参考数 2" xfId="2351"/>
    <cellStyle name="好_安徽 缺口县区测算(地方填报)1_财力性转移支付2010年预算参考数 2" xfId="2352"/>
    <cellStyle name="好_安阳 2" xfId="2353"/>
    <cellStyle name="好_卫生(按照总人口测算）—20080416_不含人员经费系数" xfId="2354"/>
    <cellStyle name="好_安阳 2 2" xfId="2355"/>
    <cellStyle name="好_卫生(按照总人口测算）—20080416_不含人员经费系数 2" xfId="2356"/>
    <cellStyle name="好_安阳 2_2016指标账指（3.3）" xfId="2357"/>
    <cellStyle name="好_安阳 2_2016指标账指（3.3） 2" xfId="2358"/>
    <cellStyle name="好_总人口" xfId="2359"/>
    <cellStyle name="好_安阳 3" xfId="2360"/>
    <cellStyle name="好_表一" xfId="2361"/>
    <cellStyle name="好_平邑_财力性转移支付2010年预算参考数" xfId="2362"/>
    <cellStyle name="好_县市旗测算-新科目（20080626）_县市旗测算-新科目（含人口规模效应） 2" xfId="2363"/>
    <cellStyle name="好_表一 2" xfId="2364"/>
    <cellStyle name="好_民生政策最低支出需求" xfId="2365"/>
    <cellStyle name="好_平邑_财力性转移支付2010年预算参考数 2" xfId="2366"/>
    <cellStyle name="好_不含人员经费系数" xfId="2367"/>
    <cellStyle name="好_不含人员经费系数 2" xfId="2368"/>
    <cellStyle name="好_县区合并测算20080421_民生政策最低支出需求_财力性转移支付2010年预算参考数" xfId="2369"/>
    <cellStyle name="好_不含人员经费系数 2 2" xfId="2370"/>
    <cellStyle name="好_县区合并测算20080421_民生政策最低支出需求_财力性转移支付2010年预算参考数 2" xfId="2371"/>
    <cellStyle name="好_不含人员经费系数 2_2016指标账指（3.3）" xfId="2372"/>
    <cellStyle name="好_教育(按照总人口测算）—20080416_不含人员经费系数" xfId="2373"/>
    <cellStyle name="好_不含人员经费系数 2_2016指标账指（3.3） 2" xfId="2374"/>
    <cellStyle name="好_教育(按照总人口测算）—20080416_不含人员经费系数 2" xfId="2375"/>
    <cellStyle name="好_不含人员经费系数_鹤壁2016年结算对账最后一次 " xfId="2376"/>
    <cellStyle name="好_财力差异计算表(不含非农业区) 2" xfId="2377"/>
    <cellStyle name="好_县市旗测算-新科目（20080627）_财力性转移支付2010年预算参考数 2" xfId="2378"/>
    <cellStyle name="好_财政供养人员_财力性转移支付2010年预算参考数" xfId="2379"/>
    <cellStyle name="好_财政供养人员_财力性转移支付2010年预算参考数 2" xfId="2380"/>
    <cellStyle name="好_财政厅编制用表（2011年报省人大） 2_2016指标账指（3.3）" xfId="2381"/>
    <cellStyle name="好_财政厅编制用表（2011年报省人大） 3" xfId="2382"/>
    <cellStyle name="好_测算结果" xfId="2383"/>
    <cellStyle name="好_测算结果 2" xfId="2384"/>
    <cellStyle name="好_测算结果_财力性转移支付2010年预算参考数 2" xfId="2385"/>
    <cellStyle name="好_测算结果汇总 2" xfId="2386"/>
    <cellStyle name="好_测算结果汇总 2 2" xfId="2387"/>
    <cellStyle name="好_测算结果汇总 2_2016指标账指（3.3）" xfId="2388"/>
    <cellStyle name="好_测算结果汇总 3" xfId="2389"/>
    <cellStyle name="好_测算结果汇总_财力性转移支付2010年预算参考数" xfId="2390"/>
    <cellStyle name="好_缺口县区测算(财政部标准)" xfId="2391"/>
    <cellStyle name="好_测算结果汇总_鹤壁2016年结算对账最后一次  2" xfId="2392"/>
    <cellStyle name="好_测算总表 2" xfId="2393"/>
    <cellStyle name="好_成本差异系数" xfId="2394"/>
    <cellStyle name="好_分县成本差异系数_民生政策最低支出需求_财力性转移支付2010年预算参考数 2" xfId="2395"/>
    <cellStyle name="好_成本差异系数 2" xfId="2396"/>
    <cellStyle name="好_成本差异系数 2_2016指标账指（3.3）" xfId="2397"/>
    <cellStyle name="好_成本差异系数 2_2016指标账指（3.3） 2" xfId="2398"/>
    <cellStyle name="好_成本差异系数（含人口规模） 2" xfId="2399"/>
    <cellStyle name="好_成本差异系数（含人口规模）_财力性转移支付2010年预算参考数" xfId="2400"/>
    <cellStyle name="好_行政公检法测算 3" xfId="2401"/>
    <cellStyle name="好_成本差异系数（含人口规模）_财力性转移支付2010年预算参考数 2" xfId="2402"/>
    <cellStyle name="好_成本差异系数_鹤壁2016年结算对账最后一次 " xfId="2403"/>
    <cellStyle name="好_成本差异系数_鹤壁2016年结算对账最后一次  2" xfId="2404"/>
    <cellStyle name="好_城建部门" xfId="2405"/>
    <cellStyle name="好_第五部分(才淼、饶永宏）" xfId="2406"/>
    <cellStyle name="好_电力公司增值税划转 2" xfId="2407"/>
    <cellStyle name="好_省电力2008年 工作表 2_2016指标账指（3.3） 2" xfId="2408"/>
    <cellStyle name="好_分析缺口率 2" xfId="2409"/>
    <cellStyle name="好_分析缺口率_财力性转移支付2010年预算参考数" xfId="2410"/>
    <cellStyle name="好_分析缺口率_财力性转移支付2010年预算参考数 2" xfId="2411"/>
    <cellStyle name="好_分县成本差异系数 2" xfId="2412"/>
    <cellStyle name="好_分县成本差异系数 2 2" xfId="2413"/>
    <cellStyle name="好_分县成本差异系数 2_2016指标账指（3.3）" xfId="2414"/>
    <cellStyle name="好_分县成本差异系数 3" xfId="2415"/>
    <cellStyle name="好_分县成本差异系数_不含人员经费系数 2" xfId="2416"/>
    <cellStyle name="好_分县成本差异系数_不含人员经费系数_财力性转移支付2010年预算参考数" xfId="2417"/>
    <cellStyle name="好_分县成本差异系数_财力性转移支付2010年预算参考数 2" xfId="2418"/>
    <cellStyle name="好_分县成本差异系数_鹤壁2016年结算对账最后一次  2" xfId="2419"/>
    <cellStyle name="好_分县成本差异系数_民生政策最低支出需求" xfId="2420"/>
    <cellStyle name="好_分县成本差异系数_民生政策最低支出需求 2" xfId="2421"/>
    <cellStyle name="好_分县成本差异系数_民生政策最低支出需求_财力性转移支付2010年预算参考数" xfId="2422"/>
    <cellStyle name="好_附表" xfId="2423"/>
    <cellStyle name="好_附表 2" xfId="2424"/>
    <cellStyle name="好_附表 2 2" xfId="2425"/>
    <cellStyle name="好_县市旗测算-新科目（20080627）_不含人员经费系数" xfId="2426"/>
    <cellStyle name="好_附表 2_2016指标账指（3.3）" xfId="2427"/>
    <cellStyle name="好_附表 2_2016指标账指（3.3） 2" xfId="2428"/>
    <cellStyle name="好_附表 3" xfId="2429"/>
    <cellStyle name="好_附表_财力性转移支付2010年预算参考数" xfId="2430"/>
    <cellStyle name="好_附表_财力性转移支付2010年预算参考数 2" xfId="2431"/>
    <cellStyle name="好_行政公检法测算_财力性转移支付2010年预算参考数" xfId="2432"/>
    <cellStyle name="好_附表_鹤壁2016年结算对账最后一次 " xfId="2433"/>
    <cellStyle name="好_行政公检法测算_民生政策最低支出需求_财力性转移支付2010年预算参考数 2" xfId="2434"/>
    <cellStyle name="好_附表_鹤壁2016年结算对账最后一次  2" xfId="2435"/>
    <cellStyle name="好_复件 2012年地方财政公共预算分级平衡情况表 2" xfId="2436"/>
    <cellStyle name="好_复件 2012年地方财政公共预算分级平衡情况表（5" xfId="2437"/>
    <cellStyle name="好_复件 2012年地方财政公共预算分级平衡情况表（5 2" xfId="2438"/>
    <cellStyle name="好_市辖区测算-新科目（20080626） 3" xfId="2439"/>
    <cellStyle name="好_复件 复件 2010年预算表格－2010-03-26-（含表间 公式）" xfId="2440"/>
    <cellStyle name="好_国有资本经营预算（2011年报省人大）" xfId="2441"/>
    <cellStyle name="好_国有资本经营预算（2011年报省人大） 2" xfId="2442"/>
    <cellStyle name="好_国有资本经营预算（2011年报省人大） 2 2" xfId="2443"/>
    <cellStyle name="好_危改资金测算_财力性转移支付2010年预算参考数" xfId="2444"/>
    <cellStyle name="好_国有资本经营预算（2011年报省人大） 2_2016指标账指（3.3）" xfId="2445"/>
    <cellStyle name="千位分隔[0] 2 3" xfId="2446"/>
    <cellStyle name="好_国有资本经营预算（2011年报省人大） 3" xfId="2447"/>
    <cellStyle name="好_行政(燃修费) 2_2016指标账指（3.3） 2" xfId="2448"/>
    <cellStyle name="好_行政(燃修费)_不含人员经费系数" xfId="2449"/>
    <cellStyle name="好_行政(燃修费)_财力性转移支付2010年预算参考数" xfId="2450"/>
    <cellStyle name="好_行政(燃修费)_财力性转移支付2010年预算参考数 2" xfId="2451"/>
    <cellStyle name="好_行政(燃修费)_鹤壁2016年结算对账最后一次  2" xfId="2452"/>
    <cellStyle name="好_行政(燃修费)_民生政策最低支出需求" xfId="2453"/>
    <cellStyle name="好_行政(燃修费)_民生政策最低支出需求 2" xfId="2454"/>
    <cellStyle name="好_行政(燃修费)_县市旗测算-新科目（含人口规模效应）_财力性转移支付2010年预算参考数" xfId="2455"/>
    <cellStyle name="好_行政(燃修费)_县市旗测算-新科目（含人口规模效应）_财力性转移支付2010年预算参考数 2" xfId="2456"/>
    <cellStyle name="样式 1" xfId="2457"/>
    <cellStyle name="好_行政（人员）" xfId="2458"/>
    <cellStyle name="好_人员工资和公用经费3_财力性转移支付2010年预算参考数" xfId="2459"/>
    <cellStyle name="好_行政（人员） 2_2016指标账指（3.3）" xfId="2460"/>
    <cellStyle name="好_行政（人员） 2_2016指标账指（3.3） 2" xfId="2461"/>
    <cellStyle name="好_行政（人员） 3" xfId="2462"/>
    <cellStyle name="好_人员工资和公用经费 2" xfId="2463"/>
    <cellStyle name="好_行政（人员）_财力性转移支付2010年预算参考数" xfId="2464"/>
    <cellStyle name="好_行政（人员）_财力性转移支付2010年预算参考数 2" xfId="2465"/>
    <cellStyle name="好_行政（人员）_鹤壁2016年结算对账最后一次  2" xfId="2466"/>
    <cellStyle name="好_行政（人员）_民生政策最低支出需求" xfId="2467"/>
    <cellStyle name="好_行政（人员）_民生政策最低支出需求 2" xfId="2468"/>
    <cellStyle name="好_行政（人员）_民生政策最低支出需求_财力性转移支付2010年预算参考数 2" xfId="2469"/>
    <cellStyle name="好_行政（人员）_县市旗测算-新科目（含人口规模效应）" xfId="2470"/>
    <cellStyle name="好_行政（人员）_县市旗测算-新科目（含人口规模效应） 2" xfId="2471"/>
    <cellStyle name="好_行政（人员）_县市旗测算-新科目（含人口规模效应）_财力性转移支付2010年预算参考数" xfId="2472"/>
    <cellStyle name="好_行政公检法测算" xfId="2473"/>
    <cellStyle name="好_行政公检法测算 2" xfId="2474"/>
    <cellStyle name="好_行政公检法测算 2 2" xfId="2475"/>
    <cellStyle name="好_行政公检法测算_不含人员经费系数" xfId="2476"/>
    <cellStyle name="好_行政公检法测算_不含人员经费系数 2" xfId="2477"/>
    <cellStyle name="好_行政公检法测算_不含人员经费系数_财力性转移支付2010年预算参考数" xfId="2478"/>
    <cellStyle name="好_行政公检法测算_财力性转移支付2010年预算参考数 2" xfId="2479"/>
    <cellStyle name="好_行政公检法测算_民生政策最低支出需求" xfId="2480"/>
    <cellStyle name="好_行政公检法测算_民生政策最低支出需求 2" xfId="2481"/>
    <cellStyle name="好_行政公检法测算_民生政策最低支出需求_财力性转移支付2010年预算参考数" xfId="2482"/>
    <cellStyle name="好_行政公检法测算_县市旗测算-新科目（含人口规模效应）" xfId="2483"/>
    <cellStyle name="好_行政公检法测算_县市旗测算-新科目（含人口规模效应） 2" xfId="2484"/>
    <cellStyle name="好_行政公检法测算_县市旗测算-新科目（含人口规模效应）_财力性转移支付2010年预算参考数 2" xfId="2485"/>
    <cellStyle name="好_河南 缺口县区测算(地方填报)" xfId="2486"/>
    <cellStyle name="好_河南 缺口县区测算(地方填报) 2" xfId="2487"/>
    <cellStyle name="好_河南 缺口县区测算(地方填报)_财力性转移支付2010年预算参考数" xfId="2488"/>
    <cellStyle name="好_河南 缺口县区测算(地方填报)_财力性转移支付2010年预算参考数 2" xfId="2489"/>
    <cellStyle name="好_河南 缺口县区测算(地方填报白)_财力性转移支付2010年预算参考数 2" xfId="2490"/>
    <cellStyle name="好_核定人数对比" xfId="2491"/>
    <cellStyle name="好_县市旗测算-新科目（20080626）_财力性转移支付2010年预算参考数 2" xfId="2492"/>
    <cellStyle name="好_核定人数对比 2" xfId="2493"/>
    <cellStyle name="好_核定人数下发表" xfId="2494"/>
    <cellStyle name="好_核定人数下发表 2" xfId="2495"/>
    <cellStyle name="好_核定人数下发表_财力性转移支付2010年预算参考数" xfId="2496"/>
    <cellStyle name="好_鹤壁2016年结算对账最后一次 " xfId="2497"/>
    <cellStyle name="好_鹤壁2016年结算对账最后一次  2" xfId="2498"/>
    <cellStyle name="好_汇总" xfId="2499"/>
    <cellStyle name="好_汇总 2" xfId="2500"/>
    <cellStyle name="好_汇总_财力性转移支付2010年预算参考数" xfId="2501"/>
    <cellStyle name="好_汇总表" xfId="2502"/>
    <cellStyle name="好_县市旗测算-新科目（20080626）_鹤壁2016年结算对账最后一次  2" xfId="2503"/>
    <cellStyle name="好_汇总表 2" xfId="2504"/>
    <cellStyle name="好_汇总表_财力性转移支付2010年预算参考数" xfId="2505"/>
    <cellStyle name="好_豫财办预〔2008〕176号　事业单位津补贴补助" xfId="2506"/>
    <cellStyle name="好_汇总表_财力性转移支付2010年预算参考数 2" xfId="2507"/>
    <cellStyle name="好_豫财办预〔2008〕176号　事业单位津补贴补助 2" xfId="2508"/>
    <cellStyle name="好_汇总表4" xfId="2509"/>
    <cellStyle name="好_汇总表4 2" xfId="2510"/>
    <cellStyle name="好_汇总表4_财力性转移支付2010年预算参考数" xfId="2511"/>
    <cellStyle name="好_汇总表4_财力性转移支付2010年预算参考数 2" xfId="2512"/>
    <cellStyle name="好_汇总-县级财政报表附表" xfId="2513"/>
    <cellStyle name="好_汇总-县级财政报表附表 2" xfId="2514"/>
    <cellStyle name="好_检验表（调整后）" xfId="2515"/>
    <cellStyle name="好_教育(按照总人口测算）—20080416" xfId="2516"/>
    <cellStyle name="好_教育(按照总人口测算）—20080416 2" xfId="2517"/>
    <cellStyle name="好_教育(按照总人口测算）—20080416 2 2" xfId="2518"/>
    <cellStyle name="好_下文（表）" xfId="2519"/>
    <cellStyle name="好_教育(按照总人口测算）—20080416 3" xfId="2520"/>
    <cellStyle name="好_教育(按照总人口测算）—20080416_不含人员经费系数_财力性转移支付2010年预算参考数" xfId="2521"/>
    <cellStyle name="好_教育(按照总人口测算）—20080416_不含人员经费系数_财力性转移支付2010年预算参考数 2" xfId="2522"/>
    <cellStyle name="好_教育(按照总人口测算）—20080416_财力性转移支付2010年预算参考数" xfId="2523"/>
    <cellStyle name="好_教育(按照总人口测算）—20080416_财力性转移支付2010年预算参考数 2" xfId="2524"/>
    <cellStyle name="好_教育(按照总人口测算）—20080416_鹤壁2016年结算对账最后一次 " xfId="2525"/>
    <cellStyle name="好_教育(按照总人口测算）—20080416_民生政策最低支出需求_财力性转移支付2010年预算参考数" xfId="2526"/>
    <cellStyle name="好_教育(按照总人口测算）—20080416_民生政策最低支出需求_财力性转移支付2010年预算参考数 2" xfId="2527"/>
    <cellStyle name="好_教育(按照总人口测算）—20080416_县市旗测算-新科目（含人口规模效应）" xfId="2528"/>
    <cellStyle name="好_教育(按照总人口测算）—20080416_县市旗测算-新科目（含人口规模效应）_财力性转移支付2010年预算参考数 2" xfId="2529"/>
    <cellStyle name="好_县市旗测算-新科目（20080626）_民生政策最低支出需求" xfId="2530"/>
    <cellStyle name="好_津补贴保障测算(5.21)" xfId="2531"/>
    <cellStyle name="好_津补贴保障测算(5.21) 2_2016指标账指（3.3）" xfId="2532"/>
    <cellStyle name="好_津补贴保障测算(5.21) 2_2016指标账指（3.3） 2" xfId="2533"/>
    <cellStyle name="好_津补贴保障测算(5.21)_鹤壁2016年结算对账最后一次 " xfId="2534"/>
    <cellStyle name="好_民生政策最低支出需求 2_2016指标账指（3.3）" xfId="2535"/>
    <cellStyle name="好_民生政策最低支出需求 2_2016指标账指（3.3） 2" xfId="2536"/>
    <cellStyle name="好_民生政策最低支出需求 3" xfId="2537"/>
    <cellStyle name="好_民生政策最低支出需求_财力性转移支付2010年预算参考数" xfId="2538"/>
    <cellStyle name="好_民生政策最低支出需求_财力性转移支付2010年预算参考数 2" xfId="2539"/>
    <cellStyle name="好_农林水和城市维护标准支出20080505－县区合计" xfId="2540"/>
    <cellStyle name="好_农林水和城市维护标准支出20080505－县区合计 3" xfId="2541"/>
    <cellStyle name="好_农林水和城市维护标准支出20080505－县区合计_财力性转移支付2010年预算参考数" xfId="2542"/>
    <cellStyle name="好_农林水和城市维护标准支出20080505－县区合计_鹤壁2016年结算对账最后一次 " xfId="2543"/>
    <cellStyle name="好_农林水和城市维护标准支出20080505－县区合计_鹤壁2016年结算对账最后一次  2" xfId="2544"/>
    <cellStyle name="好_农林水和城市维护标准支出20080505－县区合计_民生政策最低支出需求" xfId="2545"/>
    <cellStyle name="好_农林水和城市维护标准支出20080505－县区合计_民生政策最低支出需求 2" xfId="2546"/>
    <cellStyle name="好_农林水和城市维护标准支出20080505－县区合计_民生政策最低支出需求_财力性转移支付2010年预算参考数" xfId="2547"/>
    <cellStyle name="好_农林水和城市维护标准支出20080505－县区合计_民生政策最低支出需求_财力性转移支付2010年预算参考数 2" xfId="2548"/>
    <cellStyle name="好_农林水和城市维护标准支出20080505－县区合计_县市旗测算-新科目（含人口规模效应） 2" xfId="2549"/>
    <cellStyle name="好_农林水和城市维护标准支出20080505－县区合计_县市旗测算-新科目（含人口规模效应）_财力性转移支付2010年预算参考数" xfId="2550"/>
    <cellStyle name="好_农林水和城市维护标准支出20080505－县区合计_县市旗测算-新科目（含人口规模效应）_财力性转移支付2010年预算参考数 2" xfId="2551"/>
    <cellStyle name="好_平邑" xfId="2552"/>
    <cellStyle name="好_平邑 2 2" xfId="2553"/>
    <cellStyle name="好_平邑 2_2016指标账指（3.3）" xfId="2554"/>
    <cellStyle name="好_平邑 3" xfId="2555"/>
    <cellStyle name="好_平邑_鹤壁2016年结算对账最后一次 " xfId="2556"/>
    <cellStyle name="好_平邑_鹤壁2016年结算对账最后一次  2" xfId="2557"/>
    <cellStyle name="好_其他部门(按照总人口测算）—20080416_不含人员经费系数 2" xfId="2558"/>
    <cellStyle name="好_其他部门(按照总人口测算）—20080416_不含人员经费系数_财力性转移支付2010年预算参考数 2" xfId="2559"/>
    <cellStyle name="好_其他部门(按照总人口测算）—20080416_鹤壁2016年结算对账最后一次 " xfId="2560"/>
    <cellStyle name="好_同德 2" xfId="2561"/>
    <cellStyle name="好_其他部门(按照总人口测算）—20080416_鹤壁2016年结算对账最后一次  2" xfId="2562"/>
    <cellStyle name="好_同德 2 2" xfId="2563"/>
    <cellStyle name="好_其他部门(按照总人口测算）—20080416_民生政策最低支出需求" xfId="2564"/>
    <cellStyle name="好_其他部门(按照总人口测算）—20080416_民生政策最低支出需求 2" xfId="2565"/>
    <cellStyle name="好_其他部门(按照总人口测算）—20080416_民生政策最低支出需求_财力性转移支付2010年预算参考数" xfId="2566"/>
    <cellStyle name="好_其他部门(按照总人口测算）—20080416_县市旗测算-新科目（含人口规模效应）" xfId="2567"/>
    <cellStyle name="好_其他部门(按照总人口测算）—20080416_县市旗测算-新科目（含人口规模效应） 2" xfId="2568"/>
    <cellStyle name="好_其他部门(按照总人口测算）—20080416_县市旗测算-新科目（含人口规模效应）_财力性转移支付2010年预算参考数" xfId="2569"/>
    <cellStyle name="好_青海 缺口县区测算(地方填报)" xfId="2570"/>
    <cellStyle name="好_青海 缺口县区测算(地方填报) 2" xfId="2571"/>
    <cellStyle name="好_青海 缺口县区测算(地方填报)_财力性转移支付2010年预算参考数" xfId="2572"/>
    <cellStyle name="好_青海 缺口县区测算(地方填报)_财力性转移支付2010年预算参考数 2" xfId="2573"/>
    <cellStyle name="好_缺口县区测算（11.13）" xfId="2574"/>
    <cellStyle name="好_缺口县区测算（11.13） 2" xfId="2575"/>
    <cellStyle name="好_缺口县区测算（11.13）_财力性转移支付2010年预算参考数" xfId="2576"/>
    <cellStyle name="好_缺口县区测算（11.13）_财力性转移支付2010年预算参考数 2" xfId="2577"/>
    <cellStyle name="好_缺口县区测算(按2007支出增长25%测算)_财力性转移支付2010年预算参考数" xfId="2578"/>
    <cellStyle name="好_缺口县区测算(按2007支出增长25%测算)_财力性转移支付2010年预算参考数 2" xfId="2579"/>
    <cellStyle name="好_缺口县区测算(按核定人数)" xfId="2580"/>
    <cellStyle name="好_缺口县区测算(按核定人数) 2" xfId="2581"/>
    <cellStyle name="好_缺口县区测算(按核定人数)_财力性转移支付2010年预算参考数" xfId="2582"/>
    <cellStyle name="好_缺口县区测算(按核定人数)_财力性转移支付2010年预算参考数 2" xfId="2583"/>
    <cellStyle name="好_缺口县区测算(财政部标准)_财力性转移支付2010年预算参考数" xfId="2584"/>
    <cellStyle name="好_缺口县区测算(财政部标准)_财力性转移支付2010年预算参考数 2" xfId="2585"/>
    <cellStyle name="货币 2 3" xfId="2586"/>
    <cellStyle name="好_缺口县区测算_财力性转移支付2010年预算参考数" xfId="2587"/>
    <cellStyle name="后继超级链接" xfId="2588"/>
    <cellStyle name="好_缺口消化情况" xfId="2589"/>
    <cellStyle name="好_人员工资和公用经费" xfId="2590"/>
    <cellStyle name="好_人员工资和公用经费 2 2" xfId="2591"/>
    <cellStyle name="好_人员工资和公用经费 3" xfId="2592"/>
    <cellStyle name="好_人员工资和公用经费_财力性转移支付2010年预算参考数 2" xfId="2593"/>
    <cellStyle name="好_市辖区测算20080510_鹤壁2016年结算对账最后一次 " xfId="2594"/>
    <cellStyle name="好_人员工资和公用经费3" xfId="2595"/>
    <cellStyle name="好_山东省民生支出标准 2" xfId="2596"/>
    <cellStyle name="好_县区合并测算20080423(按照各省比重）_县市旗测算-新科目（含人口规模效应）_财力性转移支付2010年预算参考数" xfId="2597"/>
    <cellStyle name="好_山东省民生支出标准 2 2" xfId="2598"/>
    <cellStyle name="好_县区合并测算20080423(按照各省比重）_县市旗测算-新科目（含人口规模效应）_财力性转移支付2010年预算参考数 2" xfId="2599"/>
    <cellStyle name="好_山东省民生支出标准 2_2016指标账指（3.3）" xfId="2600"/>
    <cellStyle name="好_山东省民生支出标准 2_2016指标账指（3.3） 2" xfId="2601"/>
    <cellStyle name="好_山东省民生支出标准 3" xfId="2602"/>
    <cellStyle name="好_山东省民生支出标准_财力性转移支付2010年预算参考数" xfId="2603"/>
    <cellStyle name="好_山东省民生支出标准_财力性转移支付2010年预算参考数 2" xfId="2604"/>
    <cellStyle name="好_山东省民生支出标准_鹤壁2016年结算对账最后一次 " xfId="2605"/>
    <cellStyle name="好_商品交易所2006--2008年税收_鹤壁2016年结算对账最后一次 " xfId="2606"/>
    <cellStyle name="好_商品交易所2006--2008年税收_鹤壁2016年结算对账最后一次  2" xfId="2607"/>
    <cellStyle name="好_省电力2008年 工作表_鹤壁2016年结算对账最后一次 " xfId="2608"/>
    <cellStyle name="好_省电力2008年 工作表_鹤壁2016年结算对账最后一次  2" xfId="2609"/>
    <cellStyle name="好_省属监狱人员级别表(驻外) 2" xfId="2610"/>
    <cellStyle name="好_省属监狱人员级别表(驻外) 2_2016指标账指（3.3）" xfId="2611"/>
    <cellStyle name="好_省属监狱人员级别表(驻外) 3" xfId="2612"/>
    <cellStyle name="好_省属监狱人员级别表(驻外)_鹤壁2016年结算对账最后一次 " xfId="2613"/>
    <cellStyle name="好_省属监狱人员级别表(驻外)_鹤壁2016年结算对账最后一次  2" xfId="2614"/>
    <cellStyle name="好_市辖区测算20080510_不含人员经费系数" xfId="2615"/>
    <cellStyle name="好_市辖区测算20080510_不含人员经费系数 2" xfId="2616"/>
    <cellStyle name="好_市辖区测算20080510_财力性转移支付2010年预算参考数 2" xfId="2617"/>
    <cellStyle name="好_市辖区测算20080510_鹤壁2016年结算对账最后一次  2" xfId="2618"/>
    <cellStyle name="好_市辖区测算20080510_民生政策最低支出需求" xfId="2619"/>
    <cellStyle name="好_市辖区测算20080510_民生政策最低支出需求 2" xfId="2620"/>
    <cellStyle name="好_市辖区测算20080510_县市旗测算-新科目（含人口规模效应）_财力性转移支付2010年预算参考数" xfId="2621"/>
    <cellStyle name="好_市辖区测算20080510_县市旗测算-新科目（含人口规模效应）_财力性转移支付2010年预算参考数 2" xfId="2622"/>
    <cellStyle name="好_市辖区测算-新科目（20080626） 2 2" xfId="2623"/>
    <cellStyle name="好_市辖区测算-新科目（20080626） 2_2016指标账指（3.3） 2" xfId="2624"/>
    <cellStyle name="好_市辖区测算-新科目（20080626）_不含人员经费系数_财力性转移支付2010年预算参考数" xfId="2625"/>
    <cellStyle name="好_市辖区测算-新科目（20080626）_不含人员经费系数_财力性转移支付2010年预算参考数 2" xfId="2626"/>
    <cellStyle name="好_市辖区测算-新科目（20080626）_财力性转移支付2010年预算参考数" xfId="2627"/>
    <cellStyle name="好_市辖区测算-新科目（20080626）_财力性转移支付2010年预算参考数 2" xfId="2628"/>
    <cellStyle name="好_市辖区测算-新科目（20080626）_鹤壁2016年结算对账最后一次 " xfId="2629"/>
    <cellStyle name="好_市辖区测算-新科目（20080626）_鹤壁2016年结算对账最后一次  2" xfId="2630"/>
    <cellStyle name="好_市辖区测算-新科目（20080626）_民生政策最低支出需求_财力性转移支付2010年预算参考数" xfId="2631"/>
    <cellStyle name="好_市辖区测算-新科目（20080626）_县市旗测算-新科目（含人口规模效应）" xfId="2632"/>
    <cellStyle name="好_市辖区测算-新科目（20080626）_县市旗测算-新科目（含人口规模效应） 2" xfId="2633"/>
    <cellStyle name="好_同德" xfId="2634"/>
    <cellStyle name="好_同德 2_2016指标账指（3.3）" xfId="2635"/>
    <cellStyle name="好_同德 2_2016指标账指（3.3） 2" xfId="2636"/>
    <cellStyle name="好_同德 3" xfId="2637"/>
    <cellStyle name="好_同德_财力性转移支付2010年预算参考数" xfId="2638"/>
    <cellStyle name="好_同德_财力性转移支付2010年预算参考数 2" xfId="2639"/>
    <cellStyle name="好_同德_鹤壁2016年结算对账最后一次 " xfId="2640"/>
    <cellStyle name="好_同德_鹤壁2016年结算对账最后一次  2" xfId="2641"/>
    <cellStyle name="好_危改资金测算" xfId="2642"/>
    <cellStyle name="好_危改资金测算_财力性转移支付2010年预算参考数 2" xfId="2643"/>
    <cellStyle name="好_卫生(按照总人口测算）—20080416" xfId="2644"/>
    <cellStyle name="好_卫生(按照总人口测算）—20080416 2_2016指标账指（3.3）" xfId="2645"/>
    <cellStyle name="好_卫生(按照总人口测算）—20080416 2_2016指标账指（3.3） 2" xfId="2646"/>
    <cellStyle name="好_卫生(按照总人口测算）—20080416 3" xfId="2647"/>
    <cellStyle name="好_卫生(按照总人口测算）—20080416_财力性转移支付2010年预算参考数 2" xfId="2648"/>
    <cellStyle name="好_卫生(按照总人口测算）—20080416_鹤壁2016年结算对账最后一次  2" xfId="2649"/>
    <cellStyle name="好_卫生(按照总人口测算）—20080416_民生政策最低支出需求" xfId="2650"/>
    <cellStyle name="好_卫生(按照总人口测算）—20080416_民生政策最低支出需求 2" xfId="2651"/>
    <cellStyle name="好_卫生(按照总人口测算）—20080416_民生政策最低支出需求_财力性转移支付2010年预算参考数" xfId="2652"/>
    <cellStyle name="好_县市旗测算-新科目（20080627） 3" xfId="2653"/>
    <cellStyle name="好_卫生(按照总人口测算）—20080416_民生政策最低支出需求_财力性转移支付2010年预算参考数 2" xfId="2654"/>
    <cellStyle name="好_卫生(按照总人口测算）—20080416_县市旗测算-新科目（含人口规模效应）" xfId="2655"/>
    <cellStyle name="好_卫生(按照总人口测算）—20080416_县市旗测算-新科目（含人口规模效应） 2" xfId="2656"/>
    <cellStyle name="好_卫生(按照总人口测算）—20080416_县市旗测算-新科目（含人口规模效应）_财力性转移支付2010年预算参考数" xfId="2657"/>
    <cellStyle name="好_卫生部门" xfId="2658"/>
    <cellStyle name="好_卫生部门 2" xfId="2659"/>
    <cellStyle name="好_文体广播部门" xfId="2660"/>
    <cellStyle name="好_文体广播事业(按照总人口测算）—20080416 2" xfId="2661"/>
    <cellStyle name="好_文体广播事业(按照总人口测算）—20080416 2_2016指标账指（3.3）" xfId="2662"/>
    <cellStyle name="好_文体广播事业(按照总人口测算）—20080416 2_2016指标账指（3.3） 2" xfId="2663"/>
    <cellStyle name="好_文体广播事业(按照总人口测算）—20080416 3" xfId="2664"/>
    <cellStyle name="好_文体广播事业(按照总人口测算）—20080416_不含人员经费系数" xfId="2665"/>
    <cellStyle name="好_文体广播事业(按照总人口测算）—20080416_不含人员经费系数 2" xfId="2666"/>
    <cellStyle name="好_文体广播事业(按照总人口测算）—20080416_不含人员经费系数_财力性转移支付2010年预算参考数" xfId="2667"/>
    <cellStyle name="好_文体广播事业(按照总人口测算）—20080416_不含人员经费系数_财力性转移支付2010年预算参考数 2" xfId="2668"/>
    <cellStyle name="好_文体广播事业(按照总人口测算）—20080416_财力性转移支付2010年预算参考数 2" xfId="2669"/>
    <cellStyle name="好_文体广播事业(按照总人口测算）—20080416_鹤壁2016年结算对账最后一次 " xfId="2670"/>
    <cellStyle name="好_文体广播事业(按照总人口测算）—20080416_鹤壁2016年结算对账最后一次  2" xfId="2671"/>
    <cellStyle name="好_文体广播事业(按照总人口测算）—20080416_民生政策最低支出需求 2" xfId="2672"/>
    <cellStyle name="好_文体广播事业(按照总人口测算）—20080416_民生政策最低支出需求_财力性转移支付2010年预算参考数" xfId="2673"/>
    <cellStyle name="好_文体广播事业(按照总人口测算）—20080416_民生政策最低支出需求_财力性转移支付2010年预算参考数 2" xfId="2674"/>
    <cellStyle name="好_文体广播事业(按照总人口测算）—20080416_县市旗测算-新科目（含人口规模效应）_财力性转移支付2010年预算参考数" xfId="2675"/>
    <cellStyle name="好_下文" xfId="2676"/>
    <cellStyle name="好_下文（表） 2" xfId="2677"/>
    <cellStyle name="好_县区合并测算20080421" xfId="2678"/>
    <cellStyle name="好_县区合并测算20080421 2" xfId="2679"/>
    <cellStyle name="好_县区合并测算20080421 2 2" xfId="2680"/>
    <cellStyle name="好_县区合并测算20080421 2_2016指标账指（3.3）" xfId="2681"/>
    <cellStyle name="好_县区合并测算20080421 2_2016指标账指（3.3） 2" xfId="2682"/>
    <cellStyle name="好_县区合并测算20080421_不含人员经费系数_财力性转移支付2010年预算参考数" xfId="2683"/>
    <cellStyle name="好_县区合并测算20080421_财力性转移支付2010年预算参考数" xfId="2684"/>
    <cellStyle name="好_县区合并测算20080421_财力性转移支付2010年预算参考数 2" xfId="2685"/>
    <cellStyle name="好_县区合并测算20080421_民生政策最低支出需求" xfId="2686"/>
    <cellStyle name="好_县区合并测算20080421_民生政策最低支出需求 2" xfId="2687"/>
    <cellStyle name="好_县区合并测算20080421_县市旗测算-新科目（含人口规模效应）" xfId="2688"/>
    <cellStyle name="好_县区合并测算20080421_县市旗测算-新科目（含人口规模效应） 2" xfId="2689"/>
    <cellStyle name="好_县区合并测算20080421_县市旗测算-新科目（含人口规模效应）_财力性转移支付2010年预算参考数" xfId="2690"/>
    <cellStyle name="好_县区合并测算20080423(按照各省比重）" xfId="2691"/>
    <cellStyle name="好_县区合并测算20080423(按照各省比重） 2" xfId="2692"/>
    <cellStyle name="好_县区合并测算20080423(按照各省比重） 2 2" xfId="2693"/>
    <cellStyle name="好_县区合并测算20080423(按照各省比重） 3" xfId="2694"/>
    <cellStyle name="好_县区合并测算20080423(按照各省比重）_不含人员经费系数_财力性转移支付2010年预算参考数" xfId="2695"/>
    <cellStyle name="好_县区合并测算20080423(按照各省比重）_财力性转移支付2010年预算参考数" xfId="2696"/>
    <cellStyle name="好_县区合并测算20080423(按照各省比重）_财力性转移支付2010年预算参考数 2" xfId="2697"/>
    <cellStyle name="好_县区合并测算20080423(按照各省比重）_鹤壁2016年结算对账最后一次 " xfId="2698"/>
    <cellStyle name="好_县区合并测算20080423(按照各省比重）_鹤壁2016年结算对账最后一次  2" xfId="2699"/>
    <cellStyle name="好_县区合并测算20080423(按照各省比重）_民生政策最低支出需求" xfId="2700"/>
    <cellStyle name="好_县区合并测算20080423(按照各省比重）_民生政策最低支出需求 2" xfId="2701"/>
    <cellStyle name="好_县区合并测算20080423(按照各省比重）_民生政策最低支出需求_财力性转移支付2010年预算参考数" xfId="2702"/>
    <cellStyle name="好_县区合并测算20080423(按照各省比重）_民生政策最低支出需求_财力性转移支付2010年预算参考数 2" xfId="2703"/>
    <cellStyle name="好_县区合并测算20080423(按照各省比重）_县市旗测算-新科目（含人口规模效应）" xfId="2704"/>
    <cellStyle name="好_县市旗测算20080508 2_2016指标账指（3.3）" xfId="2705"/>
    <cellStyle name="好_县市旗测算20080508 3" xfId="2706"/>
    <cellStyle name="好_县市旗测算20080508_财力性转移支付2010年预算参考数" xfId="2707"/>
    <cellStyle name="好_县市旗测算20080508_财力性转移支付2010年预算参考数 2" xfId="2708"/>
    <cellStyle name="好_县市旗测算20080508_民生政策最低支出需求" xfId="2709"/>
    <cellStyle name="好_县市旗测算20080508_民生政策最低支出需求 2" xfId="2710"/>
    <cellStyle name="好_县市旗测算20080508_民生政策最低支出需求_财力性转移支付2010年预算参考数" xfId="2711"/>
    <cellStyle name="好_县市旗测算20080508_民生政策最低支出需求_财力性转移支付2010年预算参考数 2" xfId="2712"/>
    <cellStyle name="好_县市旗测算20080508_县市旗测算-新科目（含人口规模效应）" xfId="2713"/>
    <cellStyle name="普通" xfId="2714"/>
    <cellStyle name="好_县市旗测算-新科目（20080626） 2_2016指标账指（3.3）" xfId="2715"/>
    <cellStyle name="好_县市旗测算-新科目（20080626）_不含人员经费系数" xfId="2716"/>
    <cellStyle name="好_县市旗测算-新科目（20080626）_不含人员经费系数_财力性转移支付2010年预算参考数" xfId="2717"/>
    <cellStyle name="好_县市旗测算-新科目（20080626）_不含人员经费系数_财力性转移支付2010年预算参考数 2" xfId="2718"/>
    <cellStyle name="好_县市旗测算-新科目（20080626）_财力性转移支付2010年预算参考数" xfId="2719"/>
    <cellStyle name="好_县市旗测算-新科目（20080626）_鹤壁2016年结算对账最后一次 " xfId="2720"/>
    <cellStyle name="好_县市旗测算-新科目（20080626）_民生政策最低支出需求 2" xfId="2721"/>
    <cellStyle name="好_县市旗测算-新科目（20080626）_民生政策最低支出需求_财力性转移支付2010年预算参考数" xfId="2722"/>
    <cellStyle name="好_县市旗测算-新科目（20080626）_民生政策最低支出需求_财力性转移支付2010年预算参考数 2" xfId="2723"/>
    <cellStyle name="好_县市旗测算-新科目（20080626）_县市旗测算-新科目（含人口规模效应）" xfId="2724"/>
    <cellStyle name="好_县市旗测算-新科目（20080627）" xfId="2725"/>
    <cellStyle name="好_县市旗测算-新科目（20080627） 2 2" xfId="2726"/>
    <cellStyle name="好_县市旗测算-新科目（20080627） 2_2016指标账指（3.3） 2" xfId="2727"/>
    <cellStyle name="好_县市旗测算-新科目（20080627）_不含人员经费系数_财力性转移支付2010年预算参考数" xfId="2728"/>
    <cellStyle name="好_重点民生支出需求测算表社保（农村低保）081112" xfId="2729"/>
    <cellStyle name="好_县市旗测算-新科目（20080627）_不含人员经费系数_财力性转移支付2010年预算参考数 2" xfId="2730"/>
    <cellStyle name="好_县市旗测算-新科目（20080627）_鹤壁2016年结算对账最后一次  2" xfId="2731"/>
    <cellStyle name="好_县市旗测算-新科目（20080627）_民生政策最低支出需求 2" xfId="2732"/>
    <cellStyle name="好_县市旗测算-新科目（20080627）_民生政策最低支出需求_财力性转移支付2010年预算参考数 2" xfId="2733"/>
    <cellStyle name="好_县市旗测算-新科目（20080627）_县市旗测算-新科目（含人口规模效应）_财力性转移支付2010年预算参考数" xfId="2734"/>
    <cellStyle name="好_县市旗测算-新科目（20080627）_县市旗测算-新科目（含人口规模效应）_财力性转移支付2010年预算参考数 2" xfId="2735"/>
    <cellStyle name="好_一般预算支出口径剔除表_财力性转移支付2010年预算参考数" xfId="2736"/>
    <cellStyle name="好_一般预算支出口径剔除表_财力性转移支付2010年预算参考数 2" xfId="2737"/>
    <cellStyle name="好_豫财办预〔2008〕176号　事业单位津补贴补助 2 2" xfId="2738"/>
    <cellStyle name="好_豫财办预〔2008〕176号　事业单位津补贴补助 3" xfId="2739"/>
    <cellStyle name="好_云南 缺口县区测算(地方填报)" xfId="2740"/>
    <cellStyle name="好_云南 缺口县区测算(地方填报) 2" xfId="2741"/>
    <cellStyle name="好_云南 缺口县区测算(地方填报)_财力性转移支付2010年预算参考数" xfId="2742"/>
    <cellStyle name="好_云南省2008年转移支付测算——州市本级考核部分及政策性测算" xfId="2743"/>
    <cellStyle name="好_云南省2008年转移支付测算——州市本级考核部分及政策性测算 2" xfId="2744"/>
    <cellStyle name="好_云南省2008年转移支付测算——州市本级考核部分及政策性测算_财力性转移支付2010年预算参考数 2" xfId="2745"/>
    <cellStyle name="好_中原证券2012年补助（上解）核定表" xfId="2746"/>
    <cellStyle name="好_中原证券2012年补助（上解）核定表 2" xfId="2747"/>
    <cellStyle name="好_自行调整差异系数顺序" xfId="2748"/>
    <cellStyle name="好_总人口 2" xfId="2749"/>
    <cellStyle name="后继超级链接 3" xfId="2750"/>
    <cellStyle name="后继超级链接_鹤壁2016年结算对账最后一次 " xfId="2751"/>
    <cellStyle name="后继超链接 2" xfId="2752"/>
    <cellStyle name="后继超链接 2 2" xfId="2753"/>
    <cellStyle name="后继超链接 3" xfId="2754"/>
    <cellStyle name="后继超链接_鹤壁2016年结算对账最后一次 " xfId="2755"/>
    <cellStyle name="货" xfId="2756"/>
    <cellStyle name="货币 2" xfId="2757"/>
    <cellStyle name="千分位" xfId="2758"/>
    <cellStyle name="货币 2 2" xfId="2759"/>
    <cellStyle name="货币 2 2 2" xfId="2760"/>
    <cellStyle name="计算 2" xfId="2761"/>
    <cellStyle name="检查单元格 2" xfId="2762"/>
    <cellStyle name="检查单元格 2 2" xfId="2763"/>
    <cellStyle name="解释性文本 2" xfId="2764"/>
    <cellStyle name="解释性文本 2 2" xfId="2765"/>
    <cellStyle name="警告文本 2" xfId="2766"/>
    <cellStyle name="链接单元格 2" xfId="2767"/>
    <cellStyle name="烹拳_ +Foil &amp; -FOIL &amp; PAPER" xfId="2768"/>
    <cellStyle name="千" xfId="2769"/>
    <cellStyle name="千_NJ17-06" xfId="2770"/>
    <cellStyle name="千_NJ17-24" xfId="2771"/>
    <cellStyle name="千_NJ17-26" xfId="2772"/>
    <cellStyle name="千_NJ18-15" xfId="2773"/>
    <cellStyle name="千分位[0]" xfId="2774"/>
    <cellStyle name="千分位_ 白土" xfId="2775"/>
    <cellStyle name="千位" xfId="2776"/>
    <cellStyle name="千位[0]" xfId="2777"/>
    <cellStyle name="千位分隔 2" xfId="2778"/>
    <cellStyle name="千位分隔 2 2" xfId="2779"/>
    <cellStyle name="千位分隔 4 2" xfId="2780"/>
    <cellStyle name="千位分隔 5" xfId="2781"/>
    <cellStyle name="千位分隔 6" xfId="2782"/>
    <cellStyle name="千位分隔[0] 3 2 2" xfId="2783"/>
    <cellStyle name="千位分隔[0] 3 3" xfId="2784"/>
    <cellStyle name="千位分季_新建 Microsoft Excel 工作表" xfId="2785"/>
    <cellStyle name="强调 1" xfId="2786"/>
    <cellStyle name="强调 1 2" xfId="2787"/>
    <cellStyle name="强调 1 2 2" xfId="2788"/>
    <cellStyle name="强调 1 3" xfId="2789"/>
    <cellStyle name="强调 2 2 2" xfId="2790"/>
    <cellStyle name="强调 2 3" xfId="2791"/>
    <cellStyle name="强调 3" xfId="2792"/>
    <cellStyle name="强调 3 2" xfId="2793"/>
    <cellStyle name="强调 3 2 2" xfId="2794"/>
    <cellStyle name="强调 3 3" xfId="2795"/>
    <cellStyle name="强调文字颜色 1 2 2" xfId="2796"/>
    <cellStyle name="强调文字颜色 2 2" xfId="2797"/>
    <cellStyle name="强调文字颜色 3 2" xfId="2798"/>
    <cellStyle name="强调文字颜色 3 2 2" xfId="2799"/>
    <cellStyle name="强调文字颜色 4 2" xfId="2800"/>
    <cellStyle name="输出 2" xfId="2801"/>
    <cellStyle name="输出 2 2" xfId="2802"/>
    <cellStyle name="数字" xfId="2803"/>
    <cellStyle name="数字 2" xfId="2804"/>
    <cellStyle name="数字 2 2" xfId="2805"/>
    <cellStyle name="数字 3" xfId="2806"/>
    <cellStyle name="未定义" xfId="2807"/>
    <cellStyle name="小数 2 2" xfId="2808"/>
    <cellStyle name="小数 3" xfId="2809"/>
    <cellStyle name="小数_鹤壁2016年结算对账最后一次 " xfId="2810"/>
    <cellStyle name="콤마_BOILER-CO1" xfId="2811"/>
    <cellStyle name="통화 [0]_BOILER-CO1" xfId="2812"/>
    <cellStyle name="표준_0N-HANDLING " xfId="281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externalLink" Target="externalLinks/externalLink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9o0761q6ticp22\FileStorage\File\2020-07\15&#20852;&#22269;&#65306;.2020&#24180;&#22320;&#26041;&#36130;&#25919;&#39044;&#31639;&#34920;&#65288;&#20844;&#24335;&#29256;&#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封面"/>
      <sheetName val="目录"/>
      <sheetName val="表一"/>
      <sheetName val="表二"/>
      <sheetName val="表三"/>
      <sheetName val="表四"/>
      <sheetName val="表五"/>
      <sheetName val="表六 (1)"/>
      <sheetName val="表六（2)"/>
      <sheetName val="表七 (1)"/>
      <sheetName val="表七(2)"/>
      <sheetName val="表八"/>
      <sheetName val="表九"/>
      <sheetName val="表十 "/>
      <sheetName val="表十一"/>
      <sheetName val="表十二"/>
      <sheetName val="表十三"/>
      <sheetName val="表十四"/>
      <sheetName val="表十五"/>
    </sheetNames>
    <sheetDataSet>
      <sheetData sheetId="0"/>
      <sheetData sheetId="1"/>
      <sheetData sheetId="2">
        <row r="33">
          <cell r="B33">
            <v>90010</v>
          </cell>
          <cell r="C33">
            <v>94029</v>
          </cell>
        </row>
      </sheetData>
      <sheetData sheetId="3">
        <row r="1278">
          <cell r="B1278">
            <v>652200</v>
          </cell>
          <cell r="C1278">
            <v>606229</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0"/>
  <sheetViews>
    <sheetView workbookViewId="0">
      <selection activeCell="E12" sqref="E12"/>
    </sheetView>
  </sheetViews>
  <sheetFormatPr defaultColWidth="9" defaultRowHeight="13.5" outlineLevelCol="1"/>
  <cols>
    <col min="1" max="1" width="25.375" customWidth="1"/>
    <col min="2" max="2" width="62.625" style="11" customWidth="1"/>
  </cols>
  <sheetData>
    <row r="1" ht="53" customHeight="1" spans="1:2">
      <c r="A1" s="353" t="s">
        <v>0</v>
      </c>
      <c r="B1" s="353"/>
    </row>
    <row r="2" ht="24" customHeight="1" spans="1:2">
      <c r="A2" s="354" t="s">
        <v>1</v>
      </c>
      <c r="B2" s="355" t="s">
        <v>2</v>
      </c>
    </row>
    <row r="3" ht="24" customHeight="1" spans="1:2">
      <c r="A3" s="356"/>
      <c r="B3" s="355" t="s">
        <v>3</v>
      </c>
    </row>
    <row r="4" ht="24" customHeight="1" spans="1:2">
      <c r="A4" s="356"/>
      <c r="B4" s="355" t="s">
        <v>4</v>
      </c>
    </row>
    <row r="5" ht="24" customHeight="1" spans="1:2">
      <c r="A5" s="356"/>
      <c r="B5" s="355" t="s">
        <v>5</v>
      </c>
    </row>
    <row r="6" ht="24" customHeight="1" spans="1:2">
      <c r="A6" s="356"/>
      <c r="B6" s="355" t="s">
        <v>6</v>
      </c>
    </row>
    <row r="7" ht="24" customHeight="1" spans="1:2">
      <c r="A7" s="356"/>
      <c r="B7" s="355" t="s">
        <v>7</v>
      </c>
    </row>
    <row r="8" ht="24" customHeight="1" spans="1:2">
      <c r="A8" s="356"/>
      <c r="B8" s="355" t="s">
        <v>8</v>
      </c>
    </row>
    <row r="9" ht="24" customHeight="1" spans="1:2">
      <c r="A9" s="354" t="s">
        <v>9</v>
      </c>
      <c r="B9" s="355" t="s">
        <v>10</v>
      </c>
    </row>
    <row r="10" ht="24" customHeight="1" spans="1:2">
      <c r="A10" s="356"/>
      <c r="B10" s="355" t="s">
        <v>11</v>
      </c>
    </row>
    <row r="11" ht="24" customHeight="1" spans="1:2">
      <c r="A11" s="356"/>
      <c r="B11" s="355" t="s">
        <v>12</v>
      </c>
    </row>
    <row r="12" ht="24" customHeight="1" spans="1:2">
      <c r="A12" s="356"/>
      <c r="B12" s="355" t="s">
        <v>13</v>
      </c>
    </row>
    <row r="13" ht="24" customHeight="1" spans="1:2">
      <c r="A13" s="357" t="s">
        <v>14</v>
      </c>
      <c r="B13" s="355" t="s">
        <v>15</v>
      </c>
    </row>
    <row r="14" ht="24" customHeight="1" spans="1:2">
      <c r="A14" s="357"/>
      <c r="B14" s="355" t="s">
        <v>16</v>
      </c>
    </row>
    <row r="15" ht="24" customHeight="1" spans="1:2">
      <c r="A15" s="358"/>
      <c r="B15" s="355" t="s">
        <v>17</v>
      </c>
    </row>
    <row r="16" ht="30" customHeight="1" spans="1:2">
      <c r="A16" s="357" t="s">
        <v>18</v>
      </c>
      <c r="B16" s="355" t="s">
        <v>19</v>
      </c>
    </row>
    <row r="17" ht="30" customHeight="1" spans="1:2">
      <c r="A17" s="357"/>
      <c r="B17" s="355" t="s">
        <v>20</v>
      </c>
    </row>
    <row r="18" ht="20.25" spans="1:2">
      <c r="A18" s="359"/>
      <c r="B18" s="360"/>
    </row>
    <row r="19" ht="20.25" spans="1:2">
      <c r="A19" s="359"/>
      <c r="B19" s="360"/>
    </row>
    <row r="20" ht="20.25" spans="1:2">
      <c r="A20" s="359"/>
      <c r="B20" s="360"/>
    </row>
  </sheetData>
  <mergeCells count="5">
    <mergeCell ref="A1:B1"/>
    <mergeCell ref="A2:A8"/>
    <mergeCell ref="A9:A12"/>
    <mergeCell ref="A13:A15"/>
    <mergeCell ref="A16:A17"/>
  </mergeCells>
  <pageMargins left="0.708661417322835" right="0.708661417322835" top="0.748031496062992" bottom="0.748031496062992"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3"/>
  <sheetViews>
    <sheetView workbookViewId="0">
      <selection activeCell="C15" sqref="C15"/>
    </sheetView>
  </sheetViews>
  <sheetFormatPr defaultColWidth="31.625" defaultRowHeight="13.5" outlineLevelCol="3"/>
  <cols>
    <col min="1" max="16384" width="31.625" style="49"/>
  </cols>
  <sheetData>
    <row r="1" ht="14.25" spans="1:4">
      <c r="A1" s="344"/>
      <c r="B1" s="345"/>
      <c r="C1" s="345"/>
      <c r="D1" s="345"/>
    </row>
    <row r="2" ht="20.25" spans="1:4">
      <c r="A2" s="346" t="s">
        <v>21</v>
      </c>
      <c r="B2" s="346"/>
      <c r="C2" s="346"/>
      <c r="D2" s="346"/>
    </row>
    <row r="3" ht="14.25" spans="1:4">
      <c r="A3" s="344"/>
      <c r="B3" s="345"/>
      <c r="C3" s="345"/>
      <c r="D3" s="347" t="s">
        <v>22</v>
      </c>
    </row>
    <row r="4" ht="14.25" spans="1:4">
      <c r="A4" s="348" t="s">
        <v>23</v>
      </c>
      <c r="B4" s="349" t="s">
        <v>24</v>
      </c>
      <c r="C4" s="348" t="s">
        <v>25</v>
      </c>
      <c r="D4" s="348" t="s">
        <v>26</v>
      </c>
    </row>
    <row r="5" spans="1:4">
      <c r="A5" s="350" t="s">
        <v>27</v>
      </c>
      <c r="B5" s="305">
        <f>SUM(B6:B21)</f>
        <v>72770</v>
      </c>
      <c r="C5" s="305">
        <f>SUM(C6:C21)</f>
        <v>80429</v>
      </c>
      <c r="D5" s="305">
        <f t="shared" ref="D5:D33" si="0">ROUND(IF(B5=0,0,C5/B5*100),2)</f>
        <v>110.52</v>
      </c>
    </row>
    <row r="6" spans="1:4">
      <c r="A6" s="350" t="s">
        <v>28</v>
      </c>
      <c r="B6" s="301">
        <v>31306</v>
      </c>
      <c r="C6" s="301">
        <v>34557</v>
      </c>
      <c r="D6" s="305">
        <f t="shared" si="0"/>
        <v>110.38</v>
      </c>
    </row>
    <row r="7" spans="1:4">
      <c r="A7" s="350" t="s">
        <v>29</v>
      </c>
      <c r="B7" s="301">
        <v>7828</v>
      </c>
      <c r="C7" s="301">
        <v>8324</v>
      </c>
      <c r="D7" s="305">
        <f t="shared" si="0"/>
        <v>106.34</v>
      </c>
    </row>
    <row r="8" spans="1:4">
      <c r="A8" s="350" t="s">
        <v>30</v>
      </c>
      <c r="B8" s="301"/>
      <c r="C8" s="301"/>
      <c r="D8" s="305">
        <f t="shared" si="0"/>
        <v>0</v>
      </c>
    </row>
    <row r="9" spans="1:4">
      <c r="A9" s="350" t="s">
        <v>31</v>
      </c>
      <c r="B9" s="301">
        <v>1920</v>
      </c>
      <c r="C9" s="301">
        <v>1906</v>
      </c>
      <c r="D9" s="305">
        <f t="shared" si="0"/>
        <v>99.27</v>
      </c>
    </row>
    <row r="10" spans="1:4">
      <c r="A10" s="350" t="s">
        <v>32</v>
      </c>
      <c r="B10" s="301">
        <v>2846</v>
      </c>
      <c r="C10" s="301">
        <v>2703</v>
      </c>
      <c r="D10" s="305">
        <f t="shared" si="0"/>
        <v>94.98</v>
      </c>
    </row>
    <row r="11" spans="1:4">
      <c r="A11" s="350" t="s">
        <v>33</v>
      </c>
      <c r="B11" s="301">
        <v>6800</v>
      </c>
      <c r="C11" s="301">
        <v>7855</v>
      </c>
      <c r="D11" s="305">
        <f t="shared" si="0"/>
        <v>115.51</v>
      </c>
    </row>
    <row r="12" spans="1:4">
      <c r="A12" s="350" t="s">
        <v>34</v>
      </c>
      <c r="B12" s="301">
        <v>870</v>
      </c>
      <c r="C12" s="301">
        <v>985</v>
      </c>
      <c r="D12" s="305">
        <f t="shared" si="0"/>
        <v>113.22</v>
      </c>
    </row>
    <row r="13" spans="1:4">
      <c r="A13" s="350" t="s">
        <v>35</v>
      </c>
      <c r="B13" s="301">
        <v>835</v>
      </c>
      <c r="C13" s="301">
        <v>975</v>
      </c>
      <c r="D13" s="305">
        <f t="shared" si="0"/>
        <v>116.77</v>
      </c>
    </row>
    <row r="14" spans="1:4">
      <c r="A14" s="350" t="s">
        <v>36</v>
      </c>
      <c r="B14" s="301">
        <v>1159</v>
      </c>
      <c r="C14" s="301">
        <v>1355</v>
      </c>
      <c r="D14" s="305">
        <f t="shared" si="0"/>
        <v>116.91</v>
      </c>
    </row>
    <row r="15" spans="1:4">
      <c r="A15" s="350" t="s">
        <v>37</v>
      </c>
      <c r="B15" s="301">
        <v>7756</v>
      </c>
      <c r="C15" s="301">
        <v>8554</v>
      </c>
      <c r="D15" s="305">
        <f t="shared" si="0"/>
        <v>110.29</v>
      </c>
    </row>
    <row r="16" spans="1:4">
      <c r="A16" s="350" t="s">
        <v>38</v>
      </c>
      <c r="B16" s="301">
        <v>2003</v>
      </c>
      <c r="C16" s="301">
        <v>2355</v>
      </c>
      <c r="D16" s="305">
        <f t="shared" si="0"/>
        <v>117.57</v>
      </c>
    </row>
    <row r="17" spans="1:4">
      <c r="A17" s="350" t="s">
        <v>39</v>
      </c>
      <c r="B17" s="301">
        <v>691</v>
      </c>
      <c r="C17" s="301">
        <v>805</v>
      </c>
      <c r="D17" s="305">
        <f t="shared" si="0"/>
        <v>116.5</v>
      </c>
    </row>
    <row r="18" spans="1:4">
      <c r="A18" s="350" t="s">
        <v>40</v>
      </c>
      <c r="B18" s="301">
        <v>7827</v>
      </c>
      <c r="C18" s="301">
        <v>9013</v>
      </c>
      <c r="D18" s="305">
        <f t="shared" si="0"/>
        <v>115.15</v>
      </c>
    </row>
    <row r="19" spans="1:4">
      <c r="A19" s="350" t="s">
        <v>41</v>
      </c>
      <c r="B19" s="301">
        <v>698</v>
      </c>
      <c r="C19" s="301">
        <v>802</v>
      </c>
      <c r="D19" s="305">
        <f t="shared" si="0"/>
        <v>114.9</v>
      </c>
    </row>
    <row r="20" spans="1:4">
      <c r="A20" s="350" t="s">
        <v>42</v>
      </c>
      <c r="B20" s="301">
        <v>231</v>
      </c>
      <c r="C20" s="301">
        <v>240</v>
      </c>
      <c r="D20" s="305">
        <f t="shared" si="0"/>
        <v>103.9</v>
      </c>
    </row>
    <row r="21" spans="1:4">
      <c r="A21" s="350" t="s">
        <v>43</v>
      </c>
      <c r="B21" s="301"/>
      <c r="C21" s="301"/>
      <c r="D21" s="305">
        <f t="shared" si="0"/>
        <v>0</v>
      </c>
    </row>
    <row r="22" spans="1:4">
      <c r="A22" s="350" t="s">
        <v>44</v>
      </c>
      <c r="B22" s="305">
        <f>SUM(B23:B30)</f>
        <v>17240</v>
      </c>
      <c r="C22" s="305">
        <f>SUM(C23:C30)</f>
        <v>13600</v>
      </c>
      <c r="D22" s="305">
        <f t="shared" si="0"/>
        <v>78.89</v>
      </c>
    </row>
    <row r="23" spans="1:4">
      <c r="A23" s="350" t="s">
        <v>45</v>
      </c>
      <c r="B23" s="301">
        <v>3614</v>
      </c>
      <c r="C23" s="301">
        <v>3680</v>
      </c>
      <c r="D23" s="305">
        <f t="shared" si="0"/>
        <v>101.83</v>
      </c>
    </row>
    <row r="24" spans="1:4">
      <c r="A24" s="350" t="s">
        <v>46</v>
      </c>
      <c r="B24" s="301">
        <v>4906</v>
      </c>
      <c r="C24" s="301">
        <v>3650</v>
      </c>
      <c r="D24" s="305">
        <f t="shared" si="0"/>
        <v>74.4</v>
      </c>
    </row>
    <row r="25" spans="1:4">
      <c r="A25" s="350" t="s">
        <v>47</v>
      </c>
      <c r="B25" s="301">
        <v>7255</v>
      </c>
      <c r="C25" s="301">
        <v>4915</v>
      </c>
      <c r="D25" s="305">
        <f t="shared" si="0"/>
        <v>67.75</v>
      </c>
    </row>
    <row r="26" spans="1:4">
      <c r="A26" s="350" t="s">
        <v>48</v>
      </c>
      <c r="B26" s="301"/>
      <c r="C26" s="301"/>
      <c r="D26" s="305">
        <f t="shared" si="0"/>
        <v>0</v>
      </c>
    </row>
    <row r="27" spans="1:4">
      <c r="A27" s="350" t="s">
        <v>49</v>
      </c>
      <c r="B27" s="301">
        <v>1465</v>
      </c>
      <c r="C27" s="301">
        <v>1355</v>
      </c>
      <c r="D27" s="305">
        <f t="shared" si="0"/>
        <v>92.49</v>
      </c>
    </row>
    <row r="28" spans="1:4">
      <c r="A28" s="350" t="s">
        <v>50</v>
      </c>
      <c r="B28" s="301"/>
      <c r="C28" s="301"/>
      <c r="D28" s="305">
        <f t="shared" si="0"/>
        <v>0</v>
      </c>
    </row>
    <row r="29" spans="1:4">
      <c r="A29" s="350" t="s">
        <v>51</v>
      </c>
      <c r="B29" s="351"/>
      <c r="C29" s="351"/>
      <c r="D29" s="305">
        <f t="shared" si="0"/>
        <v>0</v>
      </c>
    </row>
    <row r="30" spans="1:4">
      <c r="A30" s="350" t="s">
        <v>52</v>
      </c>
      <c r="B30" s="351"/>
      <c r="C30" s="351"/>
      <c r="D30" s="305">
        <f t="shared" si="0"/>
        <v>0</v>
      </c>
    </row>
    <row r="31" spans="1:4">
      <c r="A31" s="350" t="s">
        <v>53</v>
      </c>
      <c r="B31" s="351"/>
      <c r="C31" s="351"/>
      <c r="D31" s="305">
        <f t="shared" si="0"/>
        <v>0</v>
      </c>
    </row>
    <row r="32" spans="1:4">
      <c r="A32" s="350" t="s">
        <v>53</v>
      </c>
      <c r="B32" s="301"/>
      <c r="C32" s="301"/>
      <c r="D32" s="305">
        <f t="shared" si="0"/>
        <v>0</v>
      </c>
    </row>
    <row r="33" spans="1:4">
      <c r="A33" s="352" t="s">
        <v>54</v>
      </c>
      <c r="B33" s="301">
        <f>B22+B5</f>
        <v>90010</v>
      </c>
      <c r="C33" s="301">
        <f>C22+C5</f>
        <v>94029</v>
      </c>
      <c r="D33" s="305">
        <f t="shared" si="0"/>
        <v>104.47</v>
      </c>
    </row>
  </sheetData>
  <mergeCells count="1">
    <mergeCell ref="A2:D2"/>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77"/>
  <sheetViews>
    <sheetView workbookViewId="0">
      <selection activeCell="G12" sqref="G12"/>
    </sheetView>
  </sheetViews>
  <sheetFormatPr defaultColWidth="9" defaultRowHeight="13.5" outlineLevelCol="4"/>
  <cols>
    <col min="1" max="1" width="32.375" style="332" customWidth="1"/>
    <col min="2" max="4" width="16.375" style="332" customWidth="1"/>
    <col min="5" max="5" width="8.125" style="332" customWidth="1"/>
    <col min="6" max="16384" width="9" style="332"/>
  </cols>
  <sheetData>
    <row r="1" ht="20.25" spans="1:5">
      <c r="A1" s="287" t="s">
        <v>55</v>
      </c>
      <c r="B1" s="287"/>
      <c r="C1" s="287"/>
      <c r="D1" s="287"/>
      <c r="E1" s="287"/>
    </row>
    <row r="2" spans="1:5">
      <c r="A2" s="286"/>
      <c r="B2" s="286"/>
      <c r="C2" s="286"/>
      <c r="D2" s="286"/>
      <c r="E2" s="333" t="s">
        <v>22</v>
      </c>
    </row>
    <row r="3" ht="28.5" spans="1:5">
      <c r="A3" s="292" t="s">
        <v>56</v>
      </c>
      <c r="B3" s="293" t="s">
        <v>24</v>
      </c>
      <c r="C3" s="292" t="s">
        <v>25</v>
      </c>
      <c r="D3" s="293" t="s">
        <v>26</v>
      </c>
      <c r="E3" s="292" t="s">
        <v>57</v>
      </c>
    </row>
    <row r="4" spans="1:5">
      <c r="A4" s="301" t="s">
        <v>58</v>
      </c>
      <c r="B4" s="296">
        <f>B5+B17+B26+B37+B48+B59+B70+B82+B91+B104+B114+B123+B134+B147+B154+B162+B168+B175+B182+B189+B196+B203+B211+B217+B223+B230+B245</f>
        <v>57081</v>
      </c>
      <c r="C4" s="296">
        <f>C5+C17+C26+C37+C48+C59+C70+C82+C91+C104+C114+C123+C134+C147+C154+C162+C168+C175+C182+C189+C196+C203+C211+C217+C223+C230+C245</f>
        <v>46380</v>
      </c>
      <c r="D4" s="305">
        <f t="shared" ref="D4:D67" si="0">ROUND(IF(B4=0,0,C4/B4*100),2)</f>
        <v>81.25</v>
      </c>
      <c r="E4" s="301"/>
    </row>
    <row r="5" spans="1:5">
      <c r="A5" s="334" t="s">
        <v>59</v>
      </c>
      <c r="B5" s="305">
        <f>SUM(B6:B16)</f>
        <v>1117</v>
      </c>
      <c r="C5" s="305">
        <f>SUM(C6:C16)</f>
        <v>900</v>
      </c>
      <c r="D5" s="305">
        <f t="shared" si="0"/>
        <v>80.57</v>
      </c>
      <c r="E5" s="301"/>
    </row>
    <row r="6" spans="1:5">
      <c r="A6" s="334" t="s">
        <v>60</v>
      </c>
      <c r="B6" s="301">
        <v>992</v>
      </c>
      <c r="C6" s="301">
        <v>800</v>
      </c>
      <c r="D6" s="305">
        <f t="shared" si="0"/>
        <v>80.65</v>
      </c>
      <c r="E6" s="301"/>
    </row>
    <row r="7" spans="1:5">
      <c r="A7" s="334" t="s">
        <v>61</v>
      </c>
      <c r="B7" s="301"/>
      <c r="C7" s="301"/>
      <c r="D7" s="305">
        <f t="shared" si="0"/>
        <v>0</v>
      </c>
      <c r="E7" s="301"/>
    </row>
    <row r="8" spans="1:5">
      <c r="A8" s="335" t="s">
        <v>62</v>
      </c>
      <c r="B8" s="301"/>
      <c r="C8" s="301"/>
      <c r="D8" s="305">
        <f t="shared" si="0"/>
        <v>0</v>
      </c>
      <c r="E8" s="301"/>
    </row>
    <row r="9" spans="1:5">
      <c r="A9" s="335" t="s">
        <v>63</v>
      </c>
      <c r="B9" s="301"/>
      <c r="C9" s="301"/>
      <c r="D9" s="305">
        <f t="shared" si="0"/>
        <v>0</v>
      </c>
      <c r="E9" s="301"/>
    </row>
    <row r="10" spans="1:5">
      <c r="A10" s="335" t="s">
        <v>64</v>
      </c>
      <c r="B10" s="301"/>
      <c r="C10" s="301"/>
      <c r="D10" s="305">
        <f t="shared" si="0"/>
        <v>0</v>
      </c>
      <c r="E10" s="301"/>
    </row>
    <row r="11" spans="1:5">
      <c r="A11" s="301" t="s">
        <v>65</v>
      </c>
      <c r="B11" s="301"/>
      <c r="C11" s="301"/>
      <c r="D11" s="305">
        <f t="shared" si="0"/>
        <v>0</v>
      </c>
      <c r="E11" s="301"/>
    </row>
    <row r="12" spans="1:5">
      <c r="A12" s="301" t="s">
        <v>66</v>
      </c>
      <c r="B12" s="301"/>
      <c r="C12" s="301"/>
      <c r="D12" s="305">
        <f t="shared" si="0"/>
        <v>0</v>
      </c>
      <c r="E12" s="301"/>
    </row>
    <row r="13" spans="1:5">
      <c r="A13" s="301" t="s">
        <v>67</v>
      </c>
      <c r="B13" s="301"/>
      <c r="C13" s="301"/>
      <c r="D13" s="305">
        <f t="shared" si="0"/>
        <v>0</v>
      </c>
      <c r="E13" s="301"/>
    </row>
    <row r="14" spans="1:5">
      <c r="A14" s="301" t="s">
        <v>68</v>
      </c>
      <c r="B14" s="301"/>
      <c r="C14" s="301"/>
      <c r="D14" s="305">
        <f t="shared" si="0"/>
        <v>0</v>
      </c>
      <c r="E14" s="301"/>
    </row>
    <row r="15" spans="1:5">
      <c r="A15" s="301" t="s">
        <v>69</v>
      </c>
      <c r="B15" s="301"/>
      <c r="C15" s="301"/>
      <c r="D15" s="305">
        <f t="shared" si="0"/>
        <v>0</v>
      </c>
      <c r="E15" s="301"/>
    </row>
    <row r="16" spans="1:5">
      <c r="A16" s="301" t="s">
        <v>70</v>
      </c>
      <c r="B16" s="301">
        <v>125</v>
      </c>
      <c r="C16" s="301">
        <v>100</v>
      </c>
      <c r="D16" s="305">
        <f t="shared" si="0"/>
        <v>80</v>
      </c>
      <c r="E16" s="301"/>
    </row>
    <row r="17" spans="1:5">
      <c r="A17" s="334" t="s">
        <v>71</v>
      </c>
      <c r="B17" s="305">
        <f>SUM(B18:B25)</f>
        <v>730</v>
      </c>
      <c r="C17" s="305">
        <f>SUM(C18:C25)</f>
        <v>600</v>
      </c>
      <c r="D17" s="305">
        <f t="shared" si="0"/>
        <v>82.19</v>
      </c>
      <c r="E17" s="301"/>
    </row>
    <row r="18" spans="1:5">
      <c r="A18" s="334" t="s">
        <v>60</v>
      </c>
      <c r="B18" s="301">
        <v>591</v>
      </c>
      <c r="C18" s="301">
        <v>500</v>
      </c>
      <c r="D18" s="305">
        <f t="shared" si="0"/>
        <v>84.6</v>
      </c>
      <c r="E18" s="301"/>
    </row>
    <row r="19" spans="1:5">
      <c r="A19" s="334" t="s">
        <v>61</v>
      </c>
      <c r="B19" s="301"/>
      <c r="C19" s="301"/>
      <c r="D19" s="305">
        <f t="shared" si="0"/>
        <v>0</v>
      </c>
      <c r="E19" s="301"/>
    </row>
    <row r="20" spans="1:5">
      <c r="A20" s="335" t="s">
        <v>62</v>
      </c>
      <c r="B20" s="301"/>
      <c r="C20" s="301"/>
      <c r="D20" s="305">
        <f t="shared" si="0"/>
        <v>0</v>
      </c>
      <c r="E20" s="301"/>
    </row>
    <row r="21" spans="1:5">
      <c r="A21" s="335" t="s">
        <v>72</v>
      </c>
      <c r="B21" s="301"/>
      <c r="C21" s="301"/>
      <c r="D21" s="305">
        <f t="shared" si="0"/>
        <v>0</v>
      </c>
      <c r="E21" s="301"/>
    </row>
    <row r="22" spans="1:5">
      <c r="A22" s="335" t="s">
        <v>73</v>
      </c>
      <c r="B22" s="301"/>
      <c r="C22" s="301"/>
      <c r="D22" s="305">
        <f t="shared" si="0"/>
        <v>0</v>
      </c>
      <c r="E22" s="301"/>
    </row>
    <row r="23" spans="1:5">
      <c r="A23" s="335" t="s">
        <v>74</v>
      </c>
      <c r="B23" s="301"/>
      <c r="C23" s="301"/>
      <c r="D23" s="305">
        <f t="shared" si="0"/>
        <v>0</v>
      </c>
      <c r="E23" s="301"/>
    </row>
    <row r="24" spans="1:5">
      <c r="A24" s="335" t="s">
        <v>69</v>
      </c>
      <c r="B24" s="301"/>
      <c r="C24" s="301"/>
      <c r="D24" s="305">
        <f t="shared" si="0"/>
        <v>0</v>
      </c>
      <c r="E24" s="301"/>
    </row>
    <row r="25" spans="1:5">
      <c r="A25" s="335" t="s">
        <v>75</v>
      </c>
      <c r="B25" s="301">
        <v>139</v>
      </c>
      <c r="C25" s="301">
        <v>100</v>
      </c>
      <c r="D25" s="305">
        <f t="shared" si="0"/>
        <v>71.94</v>
      </c>
      <c r="E25" s="301"/>
    </row>
    <row r="26" spans="1:5">
      <c r="A26" s="334" t="s">
        <v>76</v>
      </c>
      <c r="B26" s="305">
        <f>SUM(B27:B36)</f>
        <v>34797</v>
      </c>
      <c r="C26" s="305">
        <f>SUM(C27:C36)</f>
        <v>26500</v>
      </c>
      <c r="D26" s="305">
        <f t="shared" si="0"/>
        <v>76.16</v>
      </c>
      <c r="E26" s="301"/>
    </row>
    <row r="27" spans="1:5">
      <c r="A27" s="334" t="s">
        <v>60</v>
      </c>
      <c r="B27" s="301">
        <v>18349</v>
      </c>
      <c r="C27" s="301">
        <v>16000</v>
      </c>
      <c r="D27" s="305">
        <f t="shared" si="0"/>
        <v>87.2</v>
      </c>
      <c r="E27" s="301"/>
    </row>
    <row r="28" spans="1:5">
      <c r="A28" s="334" t="s">
        <v>61</v>
      </c>
      <c r="B28" s="301"/>
      <c r="C28" s="301"/>
      <c r="D28" s="305">
        <f t="shared" si="0"/>
        <v>0</v>
      </c>
      <c r="E28" s="301"/>
    </row>
    <row r="29" spans="1:5">
      <c r="A29" s="335" t="s">
        <v>62</v>
      </c>
      <c r="B29" s="301">
        <v>1652</v>
      </c>
      <c r="C29" s="301">
        <v>1500</v>
      </c>
      <c r="D29" s="305">
        <f t="shared" si="0"/>
        <v>90.8</v>
      </c>
      <c r="E29" s="301"/>
    </row>
    <row r="30" spans="1:5">
      <c r="A30" s="335" t="s">
        <v>77</v>
      </c>
      <c r="B30" s="301"/>
      <c r="C30" s="301"/>
      <c r="D30" s="305">
        <f t="shared" si="0"/>
        <v>0</v>
      </c>
      <c r="E30" s="301"/>
    </row>
    <row r="31" spans="1:5">
      <c r="A31" s="335" t="s">
        <v>78</v>
      </c>
      <c r="B31" s="301"/>
      <c r="C31" s="301"/>
      <c r="D31" s="305">
        <f t="shared" si="0"/>
        <v>0</v>
      </c>
      <c r="E31" s="301"/>
    </row>
    <row r="32" spans="1:5">
      <c r="A32" s="336" t="s">
        <v>79</v>
      </c>
      <c r="B32" s="301">
        <v>618</v>
      </c>
      <c r="C32" s="301">
        <v>500</v>
      </c>
      <c r="D32" s="305">
        <f t="shared" si="0"/>
        <v>80.91</v>
      </c>
      <c r="E32" s="301"/>
    </row>
    <row r="33" spans="1:5">
      <c r="A33" s="334" t="s">
        <v>80</v>
      </c>
      <c r="B33" s="301">
        <v>527</v>
      </c>
      <c r="C33" s="301">
        <v>500</v>
      </c>
      <c r="D33" s="305">
        <f t="shared" si="0"/>
        <v>94.88</v>
      </c>
      <c r="E33" s="301"/>
    </row>
    <row r="34" spans="1:5">
      <c r="A34" s="335" t="s">
        <v>81</v>
      </c>
      <c r="B34" s="301"/>
      <c r="C34" s="301"/>
      <c r="D34" s="305">
        <f t="shared" si="0"/>
        <v>0</v>
      </c>
      <c r="E34" s="301"/>
    </row>
    <row r="35" spans="1:5">
      <c r="A35" s="335" t="s">
        <v>69</v>
      </c>
      <c r="B35" s="301">
        <v>508</v>
      </c>
      <c r="C35" s="301">
        <v>400</v>
      </c>
      <c r="D35" s="305">
        <f t="shared" si="0"/>
        <v>78.74</v>
      </c>
      <c r="E35" s="301"/>
    </row>
    <row r="36" spans="1:5">
      <c r="A36" s="335" t="s">
        <v>82</v>
      </c>
      <c r="B36" s="301">
        <v>13143</v>
      </c>
      <c r="C36" s="301">
        <v>7600</v>
      </c>
      <c r="D36" s="305">
        <f t="shared" si="0"/>
        <v>57.83</v>
      </c>
      <c r="E36" s="301"/>
    </row>
    <row r="37" spans="1:5">
      <c r="A37" s="334" t="s">
        <v>83</v>
      </c>
      <c r="B37" s="305">
        <f>SUM(B38:B47)</f>
        <v>1735</v>
      </c>
      <c r="C37" s="305">
        <f>SUM(C38:C47)</f>
        <v>1500</v>
      </c>
      <c r="D37" s="305">
        <f t="shared" si="0"/>
        <v>86.46</v>
      </c>
      <c r="E37" s="301"/>
    </row>
    <row r="38" spans="1:5">
      <c r="A38" s="334" t="s">
        <v>60</v>
      </c>
      <c r="B38" s="301">
        <v>638</v>
      </c>
      <c r="C38" s="301">
        <v>600</v>
      </c>
      <c r="D38" s="305">
        <f t="shared" si="0"/>
        <v>94.04</v>
      </c>
      <c r="E38" s="301"/>
    </row>
    <row r="39" spans="1:5">
      <c r="A39" s="334" t="s">
        <v>61</v>
      </c>
      <c r="B39" s="301"/>
      <c r="C39" s="301"/>
      <c r="D39" s="305">
        <f t="shared" si="0"/>
        <v>0</v>
      </c>
      <c r="E39" s="301"/>
    </row>
    <row r="40" spans="1:5">
      <c r="A40" s="335" t="s">
        <v>62</v>
      </c>
      <c r="B40" s="301"/>
      <c r="C40" s="301"/>
      <c r="D40" s="305">
        <f t="shared" si="0"/>
        <v>0</v>
      </c>
      <c r="E40" s="301"/>
    </row>
    <row r="41" spans="1:5">
      <c r="A41" s="335" t="s">
        <v>84</v>
      </c>
      <c r="B41" s="301"/>
      <c r="C41" s="301"/>
      <c r="D41" s="305">
        <f t="shared" si="0"/>
        <v>0</v>
      </c>
      <c r="E41" s="301"/>
    </row>
    <row r="42" spans="1:5">
      <c r="A42" s="335" t="s">
        <v>85</v>
      </c>
      <c r="B42" s="301"/>
      <c r="C42" s="301"/>
      <c r="D42" s="305">
        <f t="shared" si="0"/>
        <v>0</v>
      </c>
      <c r="E42" s="301"/>
    </row>
    <row r="43" spans="1:5">
      <c r="A43" s="334" t="s">
        <v>86</v>
      </c>
      <c r="B43" s="301"/>
      <c r="C43" s="301"/>
      <c r="D43" s="305">
        <f t="shared" si="0"/>
        <v>0</v>
      </c>
      <c r="E43" s="301"/>
    </row>
    <row r="44" spans="1:5">
      <c r="A44" s="334" t="s">
        <v>87</v>
      </c>
      <c r="B44" s="301"/>
      <c r="C44" s="301"/>
      <c r="D44" s="305">
        <f t="shared" si="0"/>
        <v>0</v>
      </c>
      <c r="E44" s="301"/>
    </row>
    <row r="45" spans="1:5">
      <c r="A45" s="334" t="s">
        <v>88</v>
      </c>
      <c r="B45" s="301">
        <v>50</v>
      </c>
      <c r="C45" s="301">
        <v>50</v>
      </c>
      <c r="D45" s="305">
        <f t="shared" si="0"/>
        <v>100</v>
      </c>
      <c r="E45" s="301"/>
    </row>
    <row r="46" spans="1:5">
      <c r="A46" s="334" t="s">
        <v>69</v>
      </c>
      <c r="B46" s="301">
        <v>86</v>
      </c>
      <c r="C46" s="301">
        <v>50</v>
      </c>
      <c r="D46" s="305">
        <f t="shared" si="0"/>
        <v>58.14</v>
      </c>
      <c r="E46" s="301"/>
    </row>
    <row r="47" spans="1:5">
      <c r="A47" s="335" t="s">
        <v>89</v>
      </c>
      <c r="B47" s="301">
        <v>961</v>
      </c>
      <c r="C47" s="301">
        <v>800</v>
      </c>
      <c r="D47" s="305">
        <f t="shared" si="0"/>
        <v>83.25</v>
      </c>
      <c r="E47" s="301"/>
    </row>
    <row r="48" spans="1:5">
      <c r="A48" s="335" t="s">
        <v>90</v>
      </c>
      <c r="B48" s="305">
        <f>SUM(B49:B58)</f>
        <v>159</v>
      </c>
      <c r="C48" s="305">
        <f>SUM(C49:C58)</f>
        <v>140</v>
      </c>
      <c r="D48" s="305">
        <f t="shared" si="0"/>
        <v>88.05</v>
      </c>
      <c r="E48" s="301"/>
    </row>
    <row r="49" spans="1:5">
      <c r="A49" s="335" t="s">
        <v>60</v>
      </c>
      <c r="B49" s="301">
        <v>140</v>
      </c>
      <c r="C49" s="301">
        <v>120</v>
      </c>
      <c r="D49" s="305">
        <f t="shared" si="0"/>
        <v>85.71</v>
      </c>
      <c r="E49" s="301"/>
    </row>
    <row r="50" spans="1:5">
      <c r="A50" s="301" t="s">
        <v>61</v>
      </c>
      <c r="B50" s="301"/>
      <c r="C50" s="301"/>
      <c r="D50" s="305">
        <f t="shared" si="0"/>
        <v>0</v>
      </c>
      <c r="E50" s="301"/>
    </row>
    <row r="51" spans="1:5">
      <c r="A51" s="334" t="s">
        <v>62</v>
      </c>
      <c r="B51" s="301"/>
      <c r="C51" s="301"/>
      <c r="D51" s="305">
        <f t="shared" si="0"/>
        <v>0</v>
      </c>
      <c r="E51" s="301"/>
    </row>
    <row r="52" spans="1:5">
      <c r="A52" s="334" t="s">
        <v>91</v>
      </c>
      <c r="B52" s="301"/>
      <c r="C52" s="301"/>
      <c r="D52" s="305">
        <f t="shared" si="0"/>
        <v>0</v>
      </c>
      <c r="E52" s="301"/>
    </row>
    <row r="53" spans="1:5">
      <c r="A53" s="334" t="s">
        <v>92</v>
      </c>
      <c r="B53" s="301"/>
      <c r="C53" s="301"/>
      <c r="D53" s="305">
        <f t="shared" si="0"/>
        <v>0</v>
      </c>
      <c r="E53" s="301"/>
    </row>
    <row r="54" spans="1:5">
      <c r="A54" s="335" t="s">
        <v>93</v>
      </c>
      <c r="B54" s="301"/>
      <c r="C54" s="301"/>
      <c r="D54" s="305">
        <f t="shared" si="0"/>
        <v>0</v>
      </c>
      <c r="E54" s="301"/>
    </row>
    <row r="55" spans="1:5">
      <c r="A55" s="335" t="s">
        <v>94</v>
      </c>
      <c r="B55" s="301"/>
      <c r="C55" s="301"/>
      <c r="D55" s="305">
        <f t="shared" si="0"/>
        <v>0</v>
      </c>
      <c r="E55" s="301"/>
    </row>
    <row r="56" spans="1:5">
      <c r="A56" s="335" t="s">
        <v>95</v>
      </c>
      <c r="B56" s="301"/>
      <c r="C56" s="301"/>
      <c r="D56" s="305">
        <f t="shared" si="0"/>
        <v>0</v>
      </c>
      <c r="E56" s="301"/>
    </row>
    <row r="57" spans="1:5">
      <c r="A57" s="334" t="s">
        <v>69</v>
      </c>
      <c r="B57" s="301"/>
      <c r="C57" s="301"/>
      <c r="D57" s="305">
        <f t="shared" si="0"/>
        <v>0</v>
      </c>
      <c r="E57" s="301"/>
    </row>
    <row r="58" spans="1:5">
      <c r="A58" s="335" t="s">
        <v>96</v>
      </c>
      <c r="B58" s="301">
        <v>19</v>
      </c>
      <c r="C58" s="301">
        <v>20</v>
      </c>
      <c r="D58" s="305">
        <f t="shared" si="0"/>
        <v>105.26</v>
      </c>
      <c r="E58" s="301"/>
    </row>
    <row r="59" spans="1:5">
      <c r="A59" s="336" t="s">
        <v>97</v>
      </c>
      <c r="B59" s="305">
        <f>SUM(B60:B69)</f>
        <v>3100</v>
      </c>
      <c r="C59" s="305">
        <f>SUM(C60:C69)</f>
        <v>2850</v>
      </c>
      <c r="D59" s="305">
        <f t="shared" si="0"/>
        <v>91.94</v>
      </c>
      <c r="E59" s="301"/>
    </row>
    <row r="60" spans="1:5">
      <c r="A60" s="335" t="s">
        <v>60</v>
      </c>
      <c r="B60" s="301">
        <v>1694</v>
      </c>
      <c r="C60" s="301">
        <v>1500</v>
      </c>
      <c r="D60" s="305">
        <f t="shared" si="0"/>
        <v>88.55</v>
      </c>
      <c r="E60" s="301"/>
    </row>
    <row r="61" spans="1:5">
      <c r="A61" s="301" t="s">
        <v>61</v>
      </c>
      <c r="B61" s="301"/>
      <c r="C61" s="301"/>
      <c r="D61" s="305">
        <f t="shared" si="0"/>
        <v>0</v>
      </c>
      <c r="E61" s="301"/>
    </row>
    <row r="62" spans="1:5">
      <c r="A62" s="301" t="s">
        <v>62</v>
      </c>
      <c r="B62" s="301"/>
      <c r="C62" s="301"/>
      <c r="D62" s="305">
        <f t="shared" si="0"/>
        <v>0</v>
      </c>
      <c r="E62" s="301"/>
    </row>
    <row r="63" spans="1:5">
      <c r="A63" s="301" t="s">
        <v>98</v>
      </c>
      <c r="B63" s="301"/>
      <c r="C63" s="301"/>
      <c r="D63" s="305">
        <f t="shared" si="0"/>
        <v>0</v>
      </c>
      <c r="E63" s="301"/>
    </row>
    <row r="64" spans="1:5">
      <c r="A64" s="301" t="s">
        <v>99</v>
      </c>
      <c r="B64" s="301"/>
      <c r="C64" s="301"/>
      <c r="D64" s="305">
        <f t="shared" si="0"/>
        <v>0</v>
      </c>
      <c r="E64" s="301"/>
    </row>
    <row r="65" spans="1:5">
      <c r="A65" s="301" t="s">
        <v>100</v>
      </c>
      <c r="B65" s="301"/>
      <c r="C65" s="301"/>
      <c r="D65" s="305">
        <f t="shared" si="0"/>
        <v>0</v>
      </c>
      <c r="E65" s="301"/>
    </row>
    <row r="66" spans="1:5">
      <c r="A66" s="334" t="s">
        <v>101</v>
      </c>
      <c r="B66" s="301"/>
      <c r="C66" s="301"/>
      <c r="D66" s="305">
        <f t="shared" si="0"/>
        <v>0</v>
      </c>
      <c r="E66" s="301"/>
    </row>
    <row r="67" spans="1:5">
      <c r="A67" s="335" t="s">
        <v>102</v>
      </c>
      <c r="B67" s="301"/>
      <c r="C67" s="301"/>
      <c r="D67" s="305">
        <f t="shared" si="0"/>
        <v>0</v>
      </c>
      <c r="E67" s="301"/>
    </row>
    <row r="68" spans="1:5">
      <c r="A68" s="335" t="s">
        <v>69</v>
      </c>
      <c r="B68" s="301">
        <v>188</v>
      </c>
      <c r="C68" s="301">
        <v>150</v>
      </c>
      <c r="D68" s="305">
        <f t="shared" ref="D68:D131" si="1">ROUND(IF(B68=0,0,C68/B68*100),2)</f>
        <v>79.79</v>
      </c>
      <c r="E68" s="301"/>
    </row>
    <row r="69" spans="1:5">
      <c r="A69" s="335" t="s">
        <v>103</v>
      </c>
      <c r="B69" s="301">
        <v>1218</v>
      </c>
      <c r="C69" s="301">
        <v>1200</v>
      </c>
      <c r="D69" s="305">
        <f t="shared" si="1"/>
        <v>98.52</v>
      </c>
      <c r="E69" s="301"/>
    </row>
    <row r="70" spans="1:5">
      <c r="A70" s="334" t="s">
        <v>104</v>
      </c>
      <c r="B70" s="305">
        <f>SUM(B71:B81)</f>
        <v>626</v>
      </c>
      <c r="C70" s="305">
        <f>SUM(C71:C81)</f>
        <v>600</v>
      </c>
      <c r="D70" s="305">
        <f t="shared" si="1"/>
        <v>95.85</v>
      </c>
      <c r="E70" s="301"/>
    </row>
    <row r="71" spans="1:5">
      <c r="A71" s="334" t="s">
        <v>60</v>
      </c>
      <c r="B71" s="301"/>
      <c r="C71" s="301"/>
      <c r="D71" s="305">
        <f t="shared" si="1"/>
        <v>0</v>
      </c>
      <c r="E71" s="301"/>
    </row>
    <row r="72" spans="1:5">
      <c r="A72" s="334" t="s">
        <v>61</v>
      </c>
      <c r="B72" s="301"/>
      <c r="C72" s="301"/>
      <c r="D72" s="305">
        <f t="shared" si="1"/>
        <v>0</v>
      </c>
      <c r="E72" s="301"/>
    </row>
    <row r="73" spans="1:5">
      <c r="A73" s="335" t="s">
        <v>62</v>
      </c>
      <c r="B73" s="301"/>
      <c r="C73" s="301"/>
      <c r="D73" s="305">
        <f t="shared" si="1"/>
        <v>0</v>
      </c>
      <c r="E73" s="301"/>
    </row>
    <row r="74" spans="1:5">
      <c r="A74" s="335" t="s">
        <v>105</v>
      </c>
      <c r="B74" s="301"/>
      <c r="C74" s="301"/>
      <c r="D74" s="305">
        <f t="shared" si="1"/>
        <v>0</v>
      </c>
      <c r="E74" s="301"/>
    </row>
    <row r="75" spans="1:5">
      <c r="A75" s="335" t="s">
        <v>106</v>
      </c>
      <c r="B75" s="301"/>
      <c r="C75" s="301"/>
      <c r="D75" s="305">
        <f t="shared" si="1"/>
        <v>0</v>
      </c>
      <c r="E75" s="301"/>
    </row>
    <row r="76" spans="1:5">
      <c r="A76" s="301" t="s">
        <v>107</v>
      </c>
      <c r="B76" s="301"/>
      <c r="C76" s="301"/>
      <c r="D76" s="305">
        <f t="shared" si="1"/>
        <v>0</v>
      </c>
      <c r="E76" s="301"/>
    </row>
    <row r="77" spans="1:5">
      <c r="A77" s="334" t="s">
        <v>108</v>
      </c>
      <c r="B77" s="301"/>
      <c r="C77" s="301"/>
      <c r="D77" s="305">
        <f t="shared" si="1"/>
        <v>0</v>
      </c>
      <c r="E77" s="301"/>
    </row>
    <row r="78" spans="1:5">
      <c r="A78" s="334" t="s">
        <v>109</v>
      </c>
      <c r="B78" s="301"/>
      <c r="C78" s="301"/>
      <c r="D78" s="305">
        <f t="shared" si="1"/>
        <v>0</v>
      </c>
      <c r="E78" s="301"/>
    </row>
    <row r="79" spans="1:5">
      <c r="A79" s="334" t="s">
        <v>101</v>
      </c>
      <c r="B79" s="301"/>
      <c r="C79" s="301"/>
      <c r="D79" s="305">
        <f t="shared" si="1"/>
        <v>0</v>
      </c>
      <c r="E79" s="301"/>
    </row>
    <row r="80" spans="1:5">
      <c r="A80" s="335" t="s">
        <v>69</v>
      </c>
      <c r="B80" s="301"/>
      <c r="C80" s="301"/>
      <c r="D80" s="305">
        <f t="shared" si="1"/>
        <v>0</v>
      </c>
      <c r="E80" s="301"/>
    </row>
    <row r="81" spans="1:5">
      <c r="A81" s="335" t="s">
        <v>110</v>
      </c>
      <c r="B81" s="301">
        <v>626</v>
      </c>
      <c r="C81" s="301">
        <v>600</v>
      </c>
      <c r="D81" s="305">
        <f t="shared" si="1"/>
        <v>95.85</v>
      </c>
      <c r="E81" s="301"/>
    </row>
    <row r="82" spans="1:5">
      <c r="A82" s="335" t="s">
        <v>111</v>
      </c>
      <c r="B82" s="305">
        <f>SUM(B83:B90)</f>
        <v>234</v>
      </c>
      <c r="C82" s="305">
        <f>SUM(C83:C90)</f>
        <v>200</v>
      </c>
      <c r="D82" s="305">
        <f t="shared" si="1"/>
        <v>85.47</v>
      </c>
      <c r="E82" s="301"/>
    </row>
    <row r="83" spans="1:5">
      <c r="A83" s="334" t="s">
        <v>60</v>
      </c>
      <c r="B83" s="301">
        <v>228</v>
      </c>
      <c r="C83" s="301">
        <v>200</v>
      </c>
      <c r="D83" s="305">
        <f t="shared" si="1"/>
        <v>87.72</v>
      </c>
      <c r="E83" s="301"/>
    </row>
    <row r="84" spans="1:5">
      <c r="A84" s="334" t="s">
        <v>61</v>
      </c>
      <c r="B84" s="301"/>
      <c r="C84" s="301"/>
      <c r="D84" s="305">
        <f t="shared" si="1"/>
        <v>0</v>
      </c>
      <c r="E84" s="301"/>
    </row>
    <row r="85" spans="1:5">
      <c r="A85" s="334" t="s">
        <v>62</v>
      </c>
      <c r="B85" s="301"/>
      <c r="C85" s="301"/>
      <c r="D85" s="305">
        <f t="shared" si="1"/>
        <v>0</v>
      </c>
      <c r="E85" s="301"/>
    </row>
    <row r="86" spans="1:5">
      <c r="A86" s="337" t="s">
        <v>112</v>
      </c>
      <c r="B86" s="301"/>
      <c r="C86" s="301"/>
      <c r="D86" s="305">
        <f t="shared" si="1"/>
        <v>0</v>
      </c>
      <c r="E86" s="301"/>
    </row>
    <row r="87" spans="1:5">
      <c r="A87" s="335" t="s">
        <v>113</v>
      </c>
      <c r="B87" s="301"/>
      <c r="C87" s="301"/>
      <c r="D87" s="305">
        <f t="shared" si="1"/>
        <v>0</v>
      </c>
      <c r="E87" s="301"/>
    </row>
    <row r="88" spans="1:5">
      <c r="A88" s="335" t="s">
        <v>101</v>
      </c>
      <c r="B88" s="301"/>
      <c r="C88" s="301"/>
      <c r="D88" s="305">
        <f t="shared" si="1"/>
        <v>0</v>
      </c>
      <c r="E88" s="301"/>
    </row>
    <row r="89" spans="1:5">
      <c r="A89" s="335" t="s">
        <v>69</v>
      </c>
      <c r="B89" s="301"/>
      <c r="C89" s="301"/>
      <c r="D89" s="305">
        <f t="shared" si="1"/>
        <v>0</v>
      </c>
      <c r="E89" s="301"/>
    </row>
    <row r="90" spans="1:5">
      <c r="A90" s="301" t="s">
        <v>114</v>
      </c>
      <c r="B90" s="301">
        <v>6</v>
      </c>
      <c r="C90" s="301"/>
      <c r="D90" s="305">
        <f t="shared" si="1"/>
        <v>0</v>
      </c>
      <c r="E90" s="301"/>
    </row>
    <row r="91" spans="1:5">
      <c r="A91" s="334" t="s">
        <v>115</v>
      </c>
      <c r="B91" s="305">
        <f>SUM(B92:B103)</f>
        <v>0</v>
      </c>
      <c r="C91" s="305">
        <f>SUM(C92:C103)</f>
        <v>0</v>
      </c>
      <c r="D91" s="305">
        <f t="shared" si="1"/>
        <v>0</v>
      </c>
      <c r="E91" s="301"/>
    </row>
    <row r="92" spans="1:5">
      <c r="A92" s="334" t="s">
        <v>60</v>
      </c>
      <c r="B92" s="301"/>
      <c r="C92" s="301"/>
      <c r="D92" s="305">
        <f t="shared" si="1"/>
        <v>0</v>
      </c>
      <c r="E92" s="301"/>
    </row>
    <row r="93" spans="1:5">
      <c r="A93" s="335" t="s">
        <v>61</v>
      </c>
      <c r="B93" s="301"/>
      <c r="C93" s="301"/>
      <c r="D93" s="305">
        <f t="shared" si="1"/>
        <v>0</v>
      </c>
      <c r="E93" s="301"/>
    </row>
    <row r="94" spans="1:5">
      <c r="A94" s="335" t="s">
        <v>62</v>
      </c>
      <c r="B94" s="301"/>
      <c r="C94" s="301"/>
      <c r="D94" s="305">
        <f t="shared" si="1"/>
        <v>0</v>
      </c>
      <c r="E94" s="301"/>
    </row>
    <row r="95" spans="1:5">
      <c r="A95" s="334" t="s">
        <v>116</v>
      </c>
      <c r="B95" s="301"/>
      <c r="C95" s="301"/>
      <c r="D95" s="305">
        <f t="shared" si="1"/>
        <v>0</v>
      </c>
      <c r="E95" s="301"/>
    </row>
    <row r="96" spans="1:5">
      <c r="A96" s="334" t="s">
        <v>117</v>
      </c>
      <c r="B96" s="301"/>
      <c r="C96" s="301"/>
      <c r="D96" s="305">
        <f t="shared" si="1"/>
        <v>0</v>
      </c>
      <c r="E96" s="301"/>
    </row>
    <row r="97" spans="1:5">
      <c r="A97" s="334" t="s">
        <v>101</v>
      </c>
      <c r="B97" s="301"/>
      <c r="C97" s="301"/>
      <c r="D97" s="305">
        <f t="shared" si="1"/>
        <v>0</v>
      </c>
      <c r="E97" s="301"/>
    </row>
    <row r="98" spans="1:5">
      <c r="A98" s="334" t="s">
        <v>118</v>
      </c>
      <c r="B98" s="301"/>
      <c r="C98" s="301"/>
      <c r="D98" s="305">
        <f t="shared" si="1"/>
        <v>0</v>
      </c>
      <c r="E98" s="301"/>
    </row>
    <row r="99" spans="1:5">
      <c r="A99" s="334" t="s">
        <v>119</v>
      </c>
      <c r="B99" s="301"/>
      <c r="C99" s="301"/>
      <c r="D99" s="305">
        <f t="shared" si="1"/>
        <v>0</v>
      </c>
      <c r="E99" s="301"/>
    </row>
    <row r="100" spans="1:5">
      <c r="A100" s="334" t="s">
        <v>120</v>
      </c>
      <c r="B100" s="301"/>
      <c r="C100" s="301"/>
      <c r="D100" s="305">
        <f t="shared" si="1"/>
        <v>0</v>
      </c>
      <c r="E100" s="301"/>
    </row>
    <row r="101" spans="1:5">
      <c r="A101" s="334" t="s">
        <v>121</v>
      </c>
      <c r="B101" s="301"/>
      <c r="C101" s="301"/>
      <c r="D101" s="305">
        <f t="shared" si="1"/>
        <v>0</v>
      </c>
      <c r="E101" s="301"/>
    </row>
    <row r="102" spans="1:5">
      <c r="A102" s="335" t="s">
        <v>69</v>
      </c>
      <c r="B102" s="301"/>
      <c r="C102" s="301"/>
      <c r="D102" s="305">
        <f t="shared" si="1"/>
        <v>0</v>
      </c>
      <c r="E102" s="301"/>
    </row>
    <row r="103" spans="1:5">
      <c r="A103" s="335" t="s">
        <v>122</v>
      </c>
      <c r="B103" s="301"/>
      <c r="C103" s="301"/>
      <c r="D103" s="305">
        <f t="shared" si="1"/>
        <v>0</v>
      </c>
      <c r="E103" s="301"/>
    </row>
    <row r="104" spans="1:5">
      <c r="A104" s="335" t="s">
        <v>123</v>
      </c>
      <c r="B104" s="305">
        <f>SUM(B105:B113)</f>
        <v>237</v>
      </c>
      <c r="C104" s="305">
        <f>SUM(C105:C113)</f>
        <v>200</v>
      </c>
      <c r="D104" s="305">
        <f t="shared" si="1"/>
        <v>84.39</v>
      </c>
      <c r="E104" s="301"/>
    </row>
    <row r="105" spans="1:5">
      <c r="A105" s="335" t="s">
        <v>60</v>
      </c>
      <c r="B105" s="301">
        <v>105</v>
      </c>
      <c r="C105" s="301">
        <v>100</v>
      </c>
      <c r="D105" s="305">
        <f t="shared" si="1"/>
        <v>95.24</v>
      </c>
      <c r="E105" s="301"/>
    </row>
    <row r="106" spans="1:5">
      <c r="A106" s="334" t="s">
        <v>61</v>
      </c>
      <c r="B106" s="301"/>
      <c r="C106" s="301"/>
      <c r="D106" s="305">
        <f t="shared" si="1"/>
        <v>0</v>
      </c>
      <c r="E106" s="301"/>
    </row>
    <row r="107" spans="1:5">
      <c r="A107" s="334" t="s">
        <v>62</v>
      </c>
      <c r="B107" s="301"/>
      <c r="C107" s="301"/>
      <c r="D107" s="305">
        <f t="shared" si="1"/>
        <v>0</v>
      </c>
      <c r="E107" s="301"/>
    </row>
    <row r="108" spans="1:5">
      <c r="A108" s="334" t="s">
        <v>124</v>
      </c>
      <c r="B108" s="301"/>
      <c r="C108" s="301"/>
      <c r="D108" s="305">
        <f t="shared" si="1"/>
        <v>0</v>
      </c>
      <c r="E108" s="301"/>
    </row>
    <row r="109" spans="1:5">
      <c r="A109" s="335" t="s">
        <v>125</v>
      </c>
      <c r="B109" s="301"/>
      <c r="C109" s="301"/>
      <c r="D109" s="305">
        <f t="shared" si="1"/>
        <v>0</v>
      </c>
      <c r="E109" s="301"/>
    </row>
    <row r="110" spans="1:5">
      <c r="A110" s="335" t="s">
        <v>126</v>
      </c>
      <c r="B110" s="301"/>
      <c r="C110" s="301"/>
      <c r="D110" s="305">
        <f t="shared" si="1"/>
        <v>0</v>
      </c>
      <c r="E110" s="301"/>
    </row>
    <row r="111" spans="1:5">
      <c r="A111" s="334" t="s">
        <v>127</v>
      </c>
      <c r="B111" s="301"/>
      <c r="C111" s="301"/>
      <c r="D111" s="305">
        <f t="shared" si="1"/>
        <v>0</v>
      </c>
      <c r="E111" s="301"/>
    </row>
    <row r="112" spans="1:5">
      <c r="A112" s="337" t="s">
        <v>69</v>
      </c>
      <c r="B112" s="301"/>
      <c r="C112" s="301"/>
      <c r="D112" s="305">
        <f t="shared" si="1"/>
        <v>0</v>
      </c>
      <c r="E112" s="301"/>
    </row>
    <row r="113" spans="1:5">
      <c r="A113" s="335" t="s">
        <v>128</v>
      </c>
      <c r="B113" s="301">
        <v>132</v>
      </c>
      <c r="C113" s="301">
        <v>100</v>
      </c>
      <c r="D113" s="305">
        <f t="shared" si="1"/>
        <v>75.76</v>
      </c>
      <c r="E113" s="301"/>
    </row>
    <row r="114" spans="1:5">
      <c r="A114" s="338" t="s">
        <v>129</v>
      </c>
      <c r="B114" s="305">
        <f>SUM(B115:B122)</f>
        <v>1926</v>
      </c>
      <c r="C114" s="305">
        <f>SUM(C115:C122)</f>
        <v>1700</v>
      </c>
      <c r="D114" s="305">
        <f t="shared" si="1"/>
        <v>88.27</v>
      </c>
      <c r="E114" s="301">
        <f>SUM(E115:E122)</f>
        <v>0</v>
      </c>
    </row>
    <row r="115" spans="1:5">
      <c r="A115" s="334" t="s">
        <v>60</v>
      </c>
      <c r="B115" s="301">
        <v>1335</v>
      </c>
      <c r="C115" s="301">
        <v>1200</v>
      </c>
      <c r="D115" s="305">
        <f t="shared" si="1"/>
        <v>89.89</v>
      </c>
      <c r="E115" s="301"/>
    </row>
    <row r="116" spans="1:5">
      <c r="A116" s="334" t="s">
        <v>61</v>
      </c>
      <c r="B116" s="301"/>
      <c r="C116" s="301"/>
      <c r="D116" s="305">
        <f t="shared" si="1"/>
        <v>0</v>
      </c>
      <c r="E116" s="301"/>
    </row>
    <row r="117" spans="1:5">
      <c r="A117" s="334" t="s">
        <v>62</v>
      </c>
      <c r="B117" s="301"/>
      <c r="C117" s="301"/>
      <c r="D117" s="305">
        <f t="shared" si="1"/>
        <v>0</v>
      </c>
      <c r="E117" s="301"/>
    </row>
    <row r="118" spans="1:5">
      <c r="A118" s="335" t="s">
        <v>130</v>
      </c>
      <c r="B118" s="301"/>
      <c r="C118" s="301"/>
      <c r="D118" s="305">
        <f t="shared" si="1"/>
        <v>0</v>
      </c>
      <c r="E118" s="301"/>
    </row>
    <row r="119" spans="1:5">
      <c r="A119" s="335" t="s">
        <v>131</v>
      </c>
      <c r="B119" s="301"/>
      <c r="C119" s="301"/>
      <c r="D119" s="305">
        <f t="shared" si="1"/>
        <v>0</v>
      </c>
      <c r="E119" s="301"/>
    </row>
    <row r="120" spans="1:5">
      <c r="A120" s="335" t="s">
        <v>132</v>
      </c>
      <c r="B120" s="301"/>
      <c r="C120" s="301"/>
      <c r="D120" s="305">
        <f t="shared" si="1"/>
        <v>0</v>
      </c>
      <c r="E120" s="301"/>
    </row>
    <row r="121" spans="1:5">
      <c r="A121" s="334" t="s">
        <v>69</v>
      </c>
      <c r="B121" s="301"/>
      <c r="C121" s="301"/>
      <c r="D121" s="305">
        <f t="shared" si="1"/>
        <v>0</v>
      </c>
      <c r="E121" s="301"/>
    </row>
    <row r="122" spans="1:5">
      <c r="A122" s="334" t="s">
        <v>133</v>
      </c>
      <c r="B122" s="301">
        <v>591</v>
      </c>
      <c r="C122" s="301">
        <v>500</v>
      </c>
      <c r="D122" s="305">
        <f t="shared" si="1"/>
        <v>84.6</v>
      </c>
      <c r="E122" s="301"/>
    </row>
    <row r="123" spans="1:5">
      <c r="A123" s="301" t="s">
        <v>134</v>
      </c>
      <c r="B123" s="305">
        <f>SUM(B124:B133)</f>
        <v>3196</v>
      </c>
      <c r="C123" s="305">
        <f>SUM(C124:C133)</f>
        <v>3020</v>
      </c>
      <c r="D123" s="305">
        <f t="shared" si="1"/>
        <v>94.49</v>
      </c>
      <c r="E123" s="301"/>
    </row>
    <row r="124" spans="1:5">
      <c r="A124" s="334" t="s">
        <v>60</v>
      </c>
      <c r="B124" s="301">
        <v>3158</v>
      </c>
      <c r="C124" s="301">
        <v>3000</v>
      </c>
      <c r="D124" s="305">
        <f t="shared" si="1"/>
        <v>95</v>
      </c>
      <c r="E124" s="301"/>
    </row>
    <row r="125" spans="1:5">
      <c r="A125" s="334" t="s">
        <v>61</v>
      </c>
      <c r="B125" s="301"/>
      <c r="C125" s="301"/>
      <c r="D125" s="305">
        <f t="shared" si="1"/>
        <v>0</v>
      </c>
      <c r="E125" s="301"/>
    </row>
    <row r="126" spans="1:5">
      <c r="A126" s="334" t="s">
        <v>62</v>
      </c>
      <c r="B126" s="301"/>
      <c r="C126" s="301"/>
      <c r="D126" s="305">
        <f t="shared" si="1"/>
        <v>0</v>
      </c>
      <c r="E126" s="301"/>
    </row>
    <row r="127" spans="1:5">
      <c r="A127" s="335" t="s">
        <v>135</v>
      </c>
      <c r="B127" s="301"/>
      <c r="C127" s="301"/>
      <c r="D127" s="305">
        <f t="shared" si="1"/>
        <v>0</v>
      </c>
      <c r="E127" s="301"/>
    </row>
    <row r="128" spans="1:5">
      <c r="A128" s="335" t="s">
        <v>136</v>
      </c>
      <c r="B128" s="301"/>
      <c r="C128" s="301"/>
      <c r="D128" s="305">
        <f t="shared" si="1"/>
        <v>0</v>
      </c>
      <c r="E128" s="301"/>
    </row>
    <row r="129" spans="1:5">
      <c r="A129" s="335" t="s">
        <v>137</v>
      </c>
      <c r="B129" s="301"/>
      <c r="C129" s="301"/>
      <c r="D129" s="305">
        <f t="shared" si="1"/>
        <v>0</v>
      </c>
      <c r="E129" s="301"/>
    </row>
    <row r="130" spans="1:5">
      <c r="A130" s="334" t="s">
        <v>138</v>
      </c>
      <c r="B130" s="301"/>
      <c r="C130" s="301"/>
      <c r="D130" s="305">
        <f t="shared" si="1"/>
        <v>0</v>
      </c>
      <c r="E130" s="301"/>
    </row>
    <row r="131" spans="1:5">
      <c r="A131" s="334" t="s">
        <v>139</v>
      </c>
      <c r="B131" s="301"/>
      <c r="C131" s="301"/>
      <c r="D131" s="305">
        <f t="shared" si="1"/>
        <v>0</v>
      </c>
      <c r="E131" s="301"/>
    </row>
    <row r="132" spans="1:5">
      <c r="A132" s="334" t="s">
        <v>69</v>
      </c>
      <c r="B132" s="301"/>
      <c r="C132" s="301"/>
      <c r="D132" s="305">
        <f t="shared" ref="D132:D195" si="2">ROUND(IF(B132=0,0,C132/B132*100),2)</f>
        <v>0</v>
      </c>
      <c r="E132" s="301"/>
    </row>
    <row r="133" spans="1:5">
      <c r="A133" s="335" t="s">
        <v>140</v>
      </c>
      <c r="B133" s="301">
        <v>38</v>
      </c>
      <c r="C133" s="301">
        <v>20</v>
      </c>
      <c r="D133" s="305">
        <f t="shared" si="2"/>
        <v>52.63</v>
      </c>
      <c r="E133" s="301"/>
    </row>
    <row r="134" spans="1:5">
      <c r="A134" s="335" t="s">
        <v>141</v>
      </c>
      <c r="B134" s="305">
        <f>SUM(B135:B146)</f>
        <v>0</v>
      </c>
      <c r="C134" s="305">
        <f>SUM(C135:C146)</f>
        <v>0</v>
      </c>
      <c r="D134" s="305">
        <f t="shared" si="2"/>
        <v>0</v>
      </c>
      <c r="E134" s="301"/>
    </row>
    <row r="135" spans="1:5">
      <c r="A135" s="335" t="s">
        <v>60</v>
      </c>
      <c r="B135" s="301"/>
      <c r="C135" s="301"/>
      <c r="D135" s="305">
        <f t="shared" si="2"/>
        <v>0</v>
      </c>
      <c r="E135" s="301"/>
    </row>
    <row r="136" spans="1:5">
      <c r="A136" s="301" t="s">
        <v>61</v>
      </c>
      <c r="B136" s="301"/>
      <c r="C136" s="301"/>
      <c r="D136" s="305">
        <f t="shared" si="2"/>
        <v>0</v>
      </c>
      <c r="E136" s="301"/>
    </row>
    <row r="137" spans="1:5">
      <c r="A137" s="334" t="s">
        <v>62</v>
      </c>
      <c r="B137" s="301"/>
      <c r="C137" s="301"/>
      <c r="D137" s="305">
        <f t="shared" si="2"/>
        <v>0</v>
      </c>
      <c r="E137" s="301"/>
    </row>
    <row r="138" spans="1:5">
      <c r="A138" s="334" t="s">
        <v>142</v>
      </c>
      <c r="B138" s="301"/>
      <c r="C138" s="301"/>
      <c r="D138" s="305">
        <f t="shared" si="2"/>
        <v>0</v>
      </c>
      <c r="E138" s="301"/>
    </row>
    <row r="139" spans="1:5">
      <c r="A139" s="334" t="s">
        <v>143</v>
      </c>
      <c r="B139" s="301"/>
      <c r="C139" s="301"/>
      <c r="D139" s="305">
        <f t="shared" si="2"/>
        <v>0</v>
      </c>
      <c r="E139" s="301"/>
    </row>
    <row r="140" spans="1:5">
      <c r="A140" s="337" t="s">
        <v>144</v>
      </c>
      <c r="B140" s="301"/>
      <c r="C140" s="301"/>
      <c r="D140" s="305">
        <f t="shared" si="2"/>
        <v>0</v>
      </c>
      <c r="E140" s="301"/>
    </row>
    <row r="141" spans="1:5">
      <c r="A141" s="335" t="s">
        <v>145</v>
      </c>
      <c r="B141" s="301"/>
      <c r="C141" s="301"/>
      <c r="D141" s="305">
        <f t="shared" si="2"/>
        <v>0</v>
      </c>
      <c r="E141" s="301"/>
    </row>
    <row r="142" spans="1:5">
      <c r="A142" s="334" t="s">
        <v>146</v>
      </c>
      <c r="B142" s="301"/>
      <c r="C142" s="301"/>
      <c r="D142" s="305">
        <f t="shared" si="2"/>
        <v>0</v>
      </c>
      <c r="E142" s="301"/>
    </row>
    <row r="143" spans="1:5">
      <c r="A143" s="334" t="s">
        <v>147</v>
      </c>
      <c r="B143" s="301"/>
      <c r="C143" s="301"/>
      <c r="D143" s="305">
        <f t="shared" si="2"/>
        <v>0</v>
      </c>
      <c r="E143" s="301"/>
    </row>
    <row r="144" spans="1:5">
      <c r="A144" s="334" t="s">
        <v>148</v>
      </c>
      <c r="B144" s="301"/>
      <c r="C144" s="301"/>
      <c r="D144" s="305">
        <f t="shared" si="2"/>
        <v>0</v>
      </c>
      <c r="E144" s="301"/>
    </row>
    <row r="145" spans="1:5">
      <c r="A145" s="334" t="s">
        <v>69</v>
      </c>
      <c r="B145" s="301"/>
      <c r="C145" s="301"/>
      <c r="D145" s="305">
        <f t="shared" si="2"/>
        <v>0</v>
      </c>
      <c r="E145" s="301"/>
    </row>
    <row r="146" spans="1:5">
      <c r="A146" s="334" t="s">
        <v>149</v>
      </c>
      <c r="B146" s="301"/>
      <c r="C146" s="301"/>
      <c r="D146" s="305">
        <f t="shared" si="2"/>
        <v>0</v>
      </c>
      <c r="E146" s="301"/>
    </row>
    <row r="147" spans="1:5">
      <c r="A147" s="334" t="s">
        <v>150</v>
      </c>
      <c r="B147" s="305">
        <f>SUM(B148:B153)</f>
        <v>139</v>
      </c>
      <c r="C147" s="305">
        <f>SUM(C148:C153)</f>
        <v>110</v>
      </c>
      <c r="D147" s="305">
        <f t="shared" si="2"/>
        <v>79.14</v>
      </c>
      <c r="E147" s="301"/>
    </row>
    <row r="148" spans="1:5">
      <c r="A148" s="334" t="s">
        <v>60</v>
      </c>
      <c r="B148" s="301">
        <v>89</v>
      </c>
      <c r="C148" s="301">
        <v>70</v>
      </c>
      <c r="D148" s="305">
        <f t="shared" si="2"/>
        <v>78.65</v>
      </c>
      <c r="E148" s="301"/>
    </row>
    <row r="149" spans="1:5">
      <c r="A149" s="334" t="s">
        <v>61</v>
      </c>
      <c r="B149" s="301"/>
      <c r="C149" s="301"/>
      <c r="D149" s="305">
        <f t="shared" si="2"/>
        <v>0</v>
      </c>
      <c r="E149" s="301"/>
    </row>
    <row r="150" spans="1:5">
      <c r="A150" s="335" t="s">
        <v>62</v>
      </c>
      <c r="B150" s="301"/>
      <c r="C150" s="301"/>
      <c r="D150" s="305">
        <f t="shared" si="2"/>
        <v>0</v>
      </c>
      <c r="E150" s="301"/>
    </row>
    <row r="151" spans="1:5">
      <c r="A151" s="335" t="s">
        <v>151</v>
      </c>
      <c r="B151" s="301">
        <v>29</v>
      </c>
      <c r="C151" s="301">
        <v>20</v>
      </c>
      <c r="D151" s="305">
        <f t="shared" si="2"/>
        <v>68.97</v>
      </c>
      <c r="E151" s="301"/>
    </row>
    <row r="152" spans="1:5">
      <c r="A152" s="335" t="s">
        <v>69</v>
      </c>
      <c r="B152" s="301"/>
      <c r="C152" s="301"/>
      <c r="D152" s="305">
        <f t="shared" si="2"/>
        <v>0</v>
      </c>
      <c r="E152" s="301"/>
    </row>
    <row r="153" spans="1:5">
      <c r="A153" s="301" t="s">
        <v>152</v>
      </c>
      <c r="B153" s="301">
        <v>21</v>
      </c>
      <c r="C153" s="301">
        <v>20</v>
      </c>
      <c r="D153" s="305">
        <f t="shared" si="2"/>
        <v>95.24</v>
      </c>
      <c r="E153" s="301"/>
    </row>
    <row r="154" spans="1:5">
      <c r="A154" s="334" t="s">
        <v>153</v>
      </c>
      <c r="B154" s="305">
        <f>SUM(B155:B161)</f>
        <v>14</v>
      </c>
      <c r="C154" s="305">
        <f>SUM(C155:C161)</f>
        <v>20</v>
      </c>
      <c r="D154" s="305">
        <f t="shared" si="2"/>
        <v>142.86</v>
      </c>
      <c r="E154" s="301"/>
    </row>
    <row r="155" spans="1:5">
      <c r="A155" s="334" t="s">
        <v>60</v>
      </c>
      <c r="B155" s="301"/>
      <c r="C155" s="301">
        <v>10</v>
      </c>
      <c r="D155" s="305">
        <f t="shared" si="2"/>
        <v>0</v>
      </c>
      <c r="E155" s="301"/>
    </row>
    <row r="156" spans="1:5">
      <c r="A156" s="335" t="s">
        <v>61</v>
      </c>
      <c r="B156" s="301"/>
      <c r="C156" s="301"/>
      <c r="D156" s="305">
        <f t="shared" si="2"/>
        <v>0</v>
      </c>
      <c r="E156" s="301"/>
    </row>
    <row r="157" spans="1:5">
      <c r="A157" s="335" t="s">
        <v>62</v>
      </c>
      <c r="B157" s="301"/>
      <c r="C157" s="301"/>
      <c r="D157" s="305">
        <f t="shared" si="2"/>
        <v>0</v>
      </c>
      <c r="E157" s="301"/>
    </row>
    <row r="158" spans="1:5">
      <c r="A158" s="335" t="s">
        <v>154</v>
      </c>
      <c r="B158" s="301"/>
      <c r="C158" s="301"/>
      <c r="D158" s="305">
        <f t="shared" si="2"/>
        <v>0</v>
      </c>
      <c r="E158" s="301"/>
    </row>
    <row r="159" spans="1:5">
      <c r="A159" s="301" t="s">
        <v>155</v>
      </c>
      <c r="B159" s="301"/>
      <c r="C159" s="301"/>
      <c r="D159" s="305">
        <f t="shared" si="2"/>
        <v>0</v>
      </c>
      <c r="E159" s="301"/>
    </row>
    <row r="160" spans="1:5">
      <c r="A160" s="334" t="s">
        <v>69</v>
      </c>
      <c r="B160" s="301"/>
      <c r="C160" s="301"/>
      <c r="D160" s="305">
        <f t="shared" si="2"/>
        <v>0</v>
      </c>
      <c r="E160" s="301"/>
    </row>
    <row r="161" spans="1:5">
      <c r="A161" s="334" t="s">
        <v>156</v>
      </c>
      <c r="B161" s="301">
        <v>14</v>
      </c>
      <c r="C161" s="301">
        <v>10</v>
      </c>
      <c r="D161" s="305">
        <f t="shared" si="2"/>
        <v>71.43</v>
      </c>
      <c r="E161" s="301"/>
    </row>
    <row r="162" spans="1:5">
      <c r="A162" s="335" t="s">
        <v>157</v>
      </c>
      <c r="B162" s="305">
        <f>SUM(B163:B167)</f>
        <v>123</v>
      </c>
      <c r="C162" s="305">
        <f>SUM(C163:C167)</f>
        <v>100</v>
      </c>
      <c r="D162" s="305">
        <f t="shared" si="2"/>
        <v>81.3</v>
      </c>
      <c r="E162" s="301"/>
    </row>
    <row r="163" spans="1:5">
      <c r="A163" s="335" t="s">
        <v>60</v>
      </c>
      <c r="B163" s="301">
        <v>67</v>
      </c>
      <c r="C163" s="301">
        <v>50</v>
      </c>
      <c r="D163" s="305">
        <f t="shared" si="2"/>
        <v>74.63</v>
      </c>
      <c r="E163" s="301"/>
    </row>
    <row r="164" spans="1:5">
      <c r="A164" s="335" t="s">
        <v>61</v>
      </c>
      <c r="B164" s="301"/>
      <c r="C164" s="301"/>
      <c r="D164" s="305">
        <f t="shared" si="2"/>
        <v>0</v>
      </c>
      <c r="E164" s="301"/>
    </row>
    <row r="165" spans="1:5">
      <c r="A165" s="334" t="s">
        <v>62</v>
      </c>
      <c r="B165" s="301"/>
      <c r="C165" s="301"/>
      <c r="D165" s="305">
        <f t="shared" si="2"/>
        <v>0</v>
      </c>
      <c r="E165" s="301"/>
    </row>
    <row r="166" spans="1:5">
      <c r="A166" s="336" t="s">
        <v>158</v>
      </c>
      <c r="B166" s="301">
        <v>56</v>
      </c>
      <c r="C166" s="301">
        <v>50</v>
      </c>
      <c r="D166" s="305">
        <f t="shared" si="2"/>
        <v>89.29</v>
      </c>
      <c r="E166" s="301"/>
    </row>
    <row r="167" spans="1:5">
      <c r="A167" s="334" t="s">
        <v>159</v>
      </c>
      <c r="B167" s="301"/>
      <c r="C167" s="301"/>
      <c r="D167" s="305">
        <f t="shared" si="2"/>
        <v>0</v>
      </c>
      <c r="E167" s="301"/>
    </row>
    <row r="168" spans="1:5">
      <c r="A168" s="335" t="s">
        <v>160</v>
      </c>
      <c r="B168" s="305">
        <f>SUM(B169:B174)</f>
        <v>27</v>
      </c>
      <c r="C168" s="305">
        <f>SUM(C169:C174)</f>
        <v>30</v>
      </c>
      <c r="D168" s="305">
        <f t="shared" si="2"/>
        <v>111.11</v>
      </c>
      <c r="E168" s="301"/>
    </row>
    <row r="169" spans="1:5">
      <c r="A169" s="335" t="s">
        <v>60</v>
      </c>
      <c r="B169" s="301">
        <v>27</v>
      </c>
      <c r="C169" s="301">
        <v>30</v>
      </c>
      <c r="D169" s="305">
        <f t="shared" si="2"/>
        <v>111.11</v>
      </c>
      <c r="E169" s="301"/>
    </row>
    <row r="170" spans="1:5">
      <c r="A170" s="335" t="s">
        <v>61</v>
      </c>
      <c r="B170" s="301"/>
      <c r="C170" s="301"/>
      <c r="D170" s="305">
        <f t="shared" si="2"/>
        <v>0</v>
      </c>
      <c r="E170" s="301"/>
    </row>
    <row r="171" spans="1:5">
      <c r="A171" s="301" t="s">
        <v>62</v>
      </c>
      <c r="B171" s="301"/>
      <c r="C171" s="301"/>
      <c r="D171" s="305">
        <f t="shared" si="2"/>
        <v>0</v>
      </c>
      <c r="E171" s="301"/>
    </row>
    <row r="172" spans="1:5">
      <c r="A172" s="334" t="s">
        <v>74</v>
      </c>
      <c r="B172" s="339"/>
      <c r="C172" s="339"/>
      <c r="D172" s="305">
        <f t="shared" si="2"/>
        <v>0</v>
      </c>
      <c r="E172" s="301"/>
    </row>
    <row r="173" spans="1:5">
      <c r="A173" s="334" t="s">
        <v>69</v>
      </c>
      <c r="B173" s="301"/>
      <c r="C173" s="301"/>
      <c r="D173" s="305">
        <f t="shared" si="2"/>
        <v>0</v>
      </c>
      <c r="E173" s="301"/>
    </row>
    <row r="174" spans="1:5">
      <c r="A174" s="334" t="s">
        <v>161</v>
      </c>
      <c r="B174" s="301"/>
      <c r="C174" s="301"/>
      <c r="D174" s="305">
        <f t="shared" si="2"/>
        <v>0</v>
      </c>
      <c r="E174" s="301"/>
    </row>
    <row r="175" spans="1:5">
      <c r="A175" s="335" t="s">
        <v>162</v>
      </c>
      <c r="B175" s="305">
        <f>SUM(B176:B181)</f>
        <v>1496</v>
      </c>
      <c r="C175" s="305">
        <f>SUM(C176:C181)</f>
        <v>1520</v>
      </c>
      <c r="D175" s="305">
        <f t="shared" si="2"/>
        <v>101.6</v>
      </c>
      <c r="E175" s="301"/>
    </row>
    <row r="176" spans="1:5">
      <c r="A176" s="335" t="s">
        <v>60</v>
      </c>
      <c r="B176" s="301">
        <v>1472</v>
      </c>
      <c r="C176" s="301">
        <v>1500</v>
      </c>
      <c r="D176" s="305">
        <f t="shared" si="2"/>
        <v>101.9</v>
      </c>
      <c r="E176" s="301"/>
    </row>
    <row r="177" spans="1:5">
      <c r="A177" s="335" t="s">
        <v>61</v>
      </c>
      <c r="B177" s="301"/>
      <c r="C177" s="301"/>
      <c r="D177" s="305">
        <f t="shared" si="2"/>
        <v>0</v>
      </c>
      <c r="E177" s="301"/>
    </row>
    <row r="178" spans="1:5">
      <c r="A178" s="334" t="s">
        <v>62</v>
      </c>
      <c r="B178" s="301"/>
      <c r="C178" s="301"/>
      <c r="D178" s="305">
        <f t="shared" si="2"/>
        <v>0</v>
      </c>
      <c r="E178" s="301"/>
    </row>
    <row r="179" spans="1:5">
      <c r="A179" s="334" t="s">
        <v>163</v>
      </c>
      <c r="B179" s="301">
        <v>24</v>
      </c>
      <c r="C179" s="301">
        <v>20</v>
      </c>
      <c r="D179" s="305">
        <f t="shared" si="2"/>
        <v>83.33</v>
      </c>
      <c r="E179" s="301"/>
    </row>
    <row r="180" spans="1:5">
      <c r="A180" s="335" t="s">
        <v>69</v>
      </c>
      <c r="B180" s="301"/>
      <c r="C180" s="301"/>
      <c r="D180" s="305">
        <f t="shared" si="2"/>
        <v>0</v>
      </c>
      <c r="E180" s="301"/>
    </row>
    <row r="181" spans="1:5">
      <c r="A181" s="335" t="s">
        <v>164</v>
      </c>
      <c r="B181" s="301"/>
      <c r="C181" s="301"/>
      <c r="D181" s="305">
        <f t="shared" si="2"/>
        <v>0</v>
      </c>
      <c r="E181" s="301"/>
    </row>
    <row r="182" spans="1:5">
      <c r="A182" s="335" t="s">
        <v>165</v>
      </c>
      <c r="B182" s="305">
        <f>SUM(B183:B188)</f>
        <v>1066</v>
      </c>
      <c r="C182" s="305">
        <f>SUM(C183:C188)</f>
        <v>1000</v>
      </c>
      <c r="D182" s="305">
        <f t="shared" si="2"/>
        <v>93.81</v>
      </c>
      <c r="E182" s="301"/>
    </row>
    <row r="183" spans="1:5">
      <c r="A183" s="335" t="s">
        <v>60</v>
      </c>
      <c r="B183" s="301">
        <v>812</v>
      </c>
      <c r="C183" s="301">
        <v>800</v>
      </c>
      <c r="D183" s="305">
        <f t="shared" si="2"/>
        <v>98.52</v>
      </c>
      <c r="E183" s="301"/>
    </row>
    <row r="184" spans="1:5">
      <c r="A184" s="334" t="s">
        <v>61</v>
      </c>
      <c r="B184" s="301"/>
      <c r="C184" s="301"/>
      <c r="D184" s="305">
        <f t="shared" si="2"/>
        <v>0</v>
      </c>
      <c r="E184" s="301"/>
    </row>
    <row r="185" spans="1:5">
      <c r="A185" s="334" t="s">
        <v>62</v>
      </c>
      <c r="B185" s="301"/>
      <c r="C185" s="301"/>
      <c r="D185" s="305">
        <f t="shared" si="2"/>
        <v>0</v>
      </c>
      <c r="E185" s="301"/>
    </row>
    <row r="186" spans="1:5">
      <c r="A186" s="334" t="s">
        <v>166</v>
      </c>
      <c r="B186" s="301"/>
      <c r="C186" s="301"/>
      <c r="D186" s="305">
        <f t="shared" si="2"/>
        <v>0</v>
      </c>
      <c r="E186" s="301"/>
    </row>
    <row r="187" spans="1:5">
      <c r="A187" s="335" t="s">
        <v>69</v>
      </c>
      <c r="B187" s="301">
        <v>1</v>
      </c>
      <c r="C187" s="301"/>
      <c r="D187" s="305">
        <f t="shared" si="2"/>
        <v>0</v>
      </c>
      <c r="E187" s="301"/>
    </row>
    <row r="188" spans="1:5">
      <c r="A188" s="335" t="s">
        <v>167</v>
      </c>
      <c r="B188" s="301">
        <v>253</v>
      </c>
      <c r="C188" s="301">
        <v>200</v>
      </c>
      <c r="D188" s="305">
        <f t="shared" si="2"/>
        <v>79.05</v>
      </c>
      <c r="E188" s="301"/>
    </row>
    <row r="189" spans="1:5">
      <c r="A189" s="335" t="s">
        <v>168</v>
      </c>
      <c r="B189" s="305">
        <f>SUM(B190:B195)</f>
        <v>1477</v>
      </c>
      <c r="C189" s="305">
        <f>SUM(C190:C195)</f>
        <v>1300</v>
      </c>
      <c r="D189" s="305">
        <f t="shared" si="2"/>
        <v>88.02</v>
      </c>
      <c r="E189" s="301"/>
    </row>
    <row r="190" spans="1:5">
      <c r="A190" s="334" t="s">
        <v>60</v>
      </c>
      <c r="B190" s="301">
        <v>874</v>
      </c>
      <c r="C190" s="301">
        <v>800</v>
      </c>
      <c r="D190" s="305">
        <f t="shared" si="2"/>
        <v>91.53</v>
      </c>
      <c r="E190" s="301"/>
    </row>
    <row r="191" spans="1:5">
      <c r="A191" s="334" t="s">
        <v>61</v>
      </c>
      <c r="B191" s="301"/>
      <c r="C191" s="301"/>
      <c r="D191" s="305">
        <f t="shared" si="2"/>
        <v>0</v>
      </c>
      <c r="E191" s="301"/>
    </row>
    <row r="192" spans="1:5">
      <c r="A192" s="334" t="s">
        <v>62</v>
      </c>
      <c r="B192" s="301"/>
      <c r="C192" s="301"/>
      <c r="D192" s="305">
        <f t="shared" si="2"/>
        <v>0</v>
      </c>
      <c r="E192" s="301"/>
    </row>
    <row r="193" spans="1:5">
      <c r="A193" s="334" t="s">
        <v>169</v>
      </c>
      <c r="B193" s="301"/>
      <c r="C193" s="301"/>
      <c r="D193" s="305">
        <f t="shared" si="2"/>
        <v>0</v>
      </c>
      <c r="E193" s="301"/>
    </row>
    <row r="194" spans="1:5">
      <c r="A194" s="334" t="s">
        <v>69</v>
      </c>
      <c r="B194" s="301"/>
      <c r="C194" s="301"/>
      <c r="D194" s="305">
        <f t="shared" si="2"/>
        <v>0</v>
      </c>
      <c r="E194" s="301"/>
    </row>
    <row r="195" spans="1:5">
      <c r="A195" s="335" t="s">
        <v>170</v>
      </c>
      <c r="B195" s="301">
        <v>603</v>
      </c>
      <c r="C195" s="301">
        <v>500</v>
      </c>
      <c r="D195" s="305">
        <f t="shared" si="2"/>
        <v>82.92</v>
      </c>
      <c r="E195" s="301"/>
    </row>
    <row r="196" spans="1:5">
      <c r="A196" s="335" t="s">
        <v>171</v>
      </c>
      <c r="B196" s="305">
        <f>SUM(B197:B202)</f>
        <v>767</v>
      </c>
      <c r="C196" s="305">
        <f>SUM(C197:C202)</f>
        <v>500</v>
      </c>
      <c r="D196" s="305">
        <f t="shared" ref="D196:D259" si="3">ROUND(IF(B196=0,0,C196/B196*100),2)</f>
        <v>65.19</v>
      </c>
      <c r="E196" s="301"/>
    </row>
    <row r="197" spans="1:5">
      <c r="A197" s="301" t="s">
        <v>60</v>
      </c>
      <c r="B197" s="301">
        <v>464</v>
      </c>
      <c r="C197" s="301">
        <v>400</v>
      </c>
      <c r="D197" s="305">
        <f t="shared" si="3"/>
        <v>86.21</v>
      </c>
      <c r="E197" s="301"/>
    </row>
    <row r="198" spans="1:5">
      <c r="A198" s="334" t="s">
        <v>61</v>
      </c>
      <c r="B198" s="301"/>
      <c r="C198" s="301"/>
      <c r="D198" s="305">
        <f t="shared" si="3"/>
        <v>0</v>
      </c>
      <c r="E198" s="301"/>
    </row>
    <row r="199" spans="1:5">
      <c r="A199" s="334" t="s">
        <v>62</v>
      </c>
      <c r="B199" s="301"/>
      <c r="C199" s="301"/>
      <c r="D199" s="305">
        <f t="shared" si="3"/>
        <v>0</v>
      </c>
      <c r="E199" s="301"/>
    </row>
    <row r="200" spans="1:5">
      <c r="A200" s="334" t="s">
        <v>172</v>
      </c>
      <c r="B200" s="301"/>
      <c r="C200" s="301"/>
      <c r="D200" s="305">
        <f t="shared" si="3"/>
        <v>0</v>
      </c>
      <c r="E200" s="301"/>
    </row>
    <row r="201" spans="1:5">
      <c r="A201" s="334" t="s">
        <v>69</v>
      </c>
      <c r="B201" s="301"/>
      <c r="C201" s="301"/>
      <c r="D201" s="305">
        <f t="shared" si="3"/>
        <v>0</v>
      </c>
      <c r="E201" s="301"/>
    </row>
    <row r="202" spans="1:5">
      <c r="A202" s="335" t="s">
        <v>173</v>
      </c>
      <c r="B202" s="301">
        <v>303</v>
      </c>
      <c r="C202" s="301">
        <v>100</v>
      </c>
      <c r="D202" s="305">
        <f t="shared" si="3"/>
        <v>33</v>
      </c>
      <c r="E202" s="301"/>
    </row>
    <row r="203" spans="1:5">
      <c r="A203" s="335" t="s">
        <v>174</v>
      </c>
      <c r="B203" s="305">
        <f>SUM(B204:B210)</f>
        <v>128</v>
      </c>
      <c r="C203" s="305">
        <f>SUM(C204:C210)</f>
        <v>100</v>
      </c>
      <c r="D203" s="305">
        <f t="shared" si="3"/>
        <v>78.13</v>
      </c>
      <c r="E203" s="301"/>
    </row>
    <row r="204" spans="1:5">
      <c r="A204" s="335" t="s">
        <v>60</v>
      </c>
      <c r="B204" s="301">
        <v>107</v>
      </c>
      <c r="C204" s="301">
        <v>100</v>
      </c>
      <c r="D204" s="305">
        <f t="shared" si="3"/>
        <v>93.46</v>
      </c>
      <c r="E204" s="301"/>
    </row>
    <row r="205" spans="1:5">
      <c r="A205" s="334" t="s">
        <v>61</v>
      </c>
      <c r="B205" s="301"/>
      <c r="C205" s="301"/>
      <c r="D205" s="305">
        <f t="shared" si="3"/>
        <v>0</v>
      </c>
      <c r="E205" s="301"/>
    </row>
    <row r="206" spans="1:5">
      <c r="A206" s="334" t="s">
        <v>62</v>
      </c>
      <c r="B206" s="301"/>
      <c r="C206" s="301"/>
      <c r="D206" s="305">
        <f t="shared" si="3"/>
        <v>0</v>
      </c>
      <c r="E206" s="301"/>
    </row>
    <row r="207" spans="1:5">
      <c r="A207" s="334" t="s">
        <v>175</v>
      </c>
      <c r="B207" s="301"/>
      <c r="C207" s="301"/>
      <c r="D207" s="305">
        <f t="shared" si="3"/>
        <v>0</v>
      </c>
      <c r="E207" s="301"/>
    </row>
    <row r="208" spans="1:5">
      <c r="A208" s="334" t="s">
        <v>176</v>
      </c>
      <c r="B208" s="301"/>
      <c r="C208" s="301"/>
      <c r="D208" s="305">
        <f t="shared" si="3"/>
        <v>0</v>
      </c>
      <c r="E208" s="301"/>
    </row>
    <row r="209" spans="1:5">
      <c r="A209" s="334" t="s">
        <v>69</v>
      </c>
      <c r="B209" s="339"/>
      <c r="C209" s="339"/>
      <c r="D209" s="305">
        <f t="shared" si="3"/>
        <v>0</v>
      </c>
      <c r="E209" s="339"/>
    </row>
    <row r="210" spans="1:5">
      <c r="A210" s="335" t="s">
        <v>177</v>
      </c>
      <c r="B210" s="339">
        <v>21</v>
      </c>
      <c r="C210" s="339"/>
      <c r="D210" s="305">
        <f t="shared" si="3"/>
        <v>0</v>
      </c>
      <c r="E210" s="339"/>
    </row>
    <row r="211" spans="1:5">
      <c r="A211" s="335" t="s">
        <v>178</v>
      </c>
      <c r="B211" s="340">
        <f>SUM(B212:B216)</f>
        <v>0</v>
      </c>
      <c r="C211" s="340">
        <f>SUM(C212:C216)</f>
        <v>0</v>
      </c>
      <c r="D211" s="305">
        <f t="shared" si="3"/>
        <v>0</v>
      </c>
      <c r="E211" s="339"/>
    </row>
    <row r="212" spans="1:5">
      <c r="A212" s="335" t="s">
        <v>60</v>
      </c>
      <c r="B212" s="301"/>
      <c r="C212" s="301"/>
      <c r="D212" s="305">
        <f t="shared" si="3"/>
        <v>0</v>
      </c>
      <c r="E212" s="301"/>
    </row>
    <row r="213" spans="1:5">
      <c r="A213" s="301" t="s">
        <v>61</v>
      </c>
      <c r="B213" s="301"/>
      <c r="C213" s="301"/>
      <c r="D213" s="305">
        <f t="shared" si="3"/>
        <v>0</v>
      </c>
      <c r="E213" s="301"/>
    </row>
    <row r="214" spans="1:5">
      <c r="A214" s="334" t="s">
        <v>62</v>
      </c>
      <c r="B214" s="302"/>
      <c r="C214" s="302"/>
      <c r="D214" s="305">
        <f t="shared" si="3"/>
        <v>0</v>
      </c>
      <c r="E214" s="301"/>
    </row>
    <row r="215" spans="1:5">
      <c r="A215" s="334" t="s">
        <v>69</v>
      </c>
      <c r="B215" s="302"/>
      <c r="C215" s="302"/>
      <c r="D215" s="305">
        <f t="shared" si="3"/>
        <v>0</v>
      </c>
      <c r="E215" s="301"/>
    </row>
    <row r="216" spans="1:5">
      <c r="A216" s="334" t="s">
        <v>179</v>
      </c>
      <c r="B216" s="302"/>
      <c r="C216" s="302"/>
      <c r="D216" s="305">
        <f t="shared" si="3"/>
        <v>0</v>
      </c>
      <c r="E216" s="301"/>
    </row>
    <row r="217" spans="1:5">
      <c r="A217" s="335" t="s">
        <v>180</v>
      </c>
      <c r="B217" s="296">
        <f>SUM(B218:B222)</f>
        <v>1920</v>
      </c>
      <c r="C217" s="296">
        <f>SUM(C218:C222)</f>
        <v>1650</v>
      </c>
      <c r="D217" s="305">
        <f t="shared" si="3"/>
        <v>85.94</v>
      </c>
      <c r="E217" s="301"/>
    </row>
    <row r="218" spans="1:5">
      <c r="A218" s="335" t="s">
        <v>60</v>
      </c>
      <c r="B218" s="301">
        <v>1148</v>
      </c>
      <c r="C218" s="301">
        <v>1000</v>
      </c>
      <c r="D218" s="305">
        <f t="shared" si="3"/>
        <v>87.11</v>
      </c>
      <c r="E218" s="301"/>
    </row>
    <row r="219" spans="1:5">
      <c r="A219" s="335" t="s">
        <v>61</v>
      </c>
      <c r="B219" s="301"/>
      <c r="C219" s="301"/>
      <c r="D219" s="305">
        <f t="shared" si="3"/>
        <v>0</v>
      </c>
      <c r="E219" s="301"/>
    </row>
    <row r="220" spans="1:5">
      <c r="A220" s="334" t="s">
        <v>62</v>
      </c>
      <c r="B220" s="301"/>
      <c r="C220" s="301"/>
      <c r="D220" s="305">
        <f t="shared" si="3"/>
        <v>0</v>
      </c>
      <c r="E220" s="301"/>
    </row>
    <row r="221" spans="1:5">
      <c r="A221" s="334" t="s">
        <v>69</v>
      </c>
      <c r="B221" s="301">
        <v>67</v>
      </c>
      <c r="C221" s="301">
        <v>50</v>
      </c>
      <c r="D221" s="305">
        <f t="shared" si="3"/>
        <v>74.63</v>
      </c>
      <c r="E221" s="301"/>
    </row>
    <row r="222" spans="1:5">
      <c r="A222" s="334" t="s">
        <v>181</v>
      </c>
      <c r="B222" s="301">
        <v>705</v>
      </c>
      <c r="C222" s="301">
        <v>600</v>
      </c>
      <c r="D222" s="305">
        <f t="shared" si="3"/>
        <v>85.11</v>
      </c>
      <c r="E222" s="301"/>
    </row>
    <row r="223" spans="1:5">
      <c r="A223" s="334" t="s">
        <v>182</v>
      </c>
      <c r="B223" s="305">
        <f>SUM(B224:B229)</f>
        <v>20</v>
      </c>
      <c r="C223" s="305">
        <f>SUM(C224:C229)</f>
        <v>20</v>
      </c>
      <c r="D223" s="305">
        <f t="shared" si="3"/>
        <v>100</v>
      </c>
      <c r="E223" s="301"/>
    </row>
    <row r="224" spans="1:5">
      <c r="A224" s="334" t="s">
        <v>60</v>
      </c>
      <c r="B224" s="301">
        <v>20</v>
      </c>
      <c r="C224" s="301">
        <v>20</v>
      </c>
      <c r="D224" s="305">
        <f t="shared" si="3"/>
        <v>100</v>
      </c>
      <c r="E224" s="301"/>
    </row>
    <row r="225" spans="1:5">
      <c r="A225" s="334" t="s">
        <v>61</v>
      </c>
      <c r="B225" s="301"/>
      <c r="C225" s="301"/>
      <c r="D225" s="305">
        <f t="shared" si="3"/>
        <v>0</v>
      </c>
      <c r="E225" s="301"/>
    </row>
    <row r="226" spans="1:5">
      <c r="A226" s="334" t="s">
        <v>62</v>
      </c>
      <c r="B226" s="302"/>
      <c r="C226" s="302"/>
      <c r="D226" s="305">
        <f t="shared" si="3"/>
        <v>0</v>
      </c>
      <c r="E226" s="301"/>
    </row>
    <row r="227" spans="1:5">
      <c r="A227" s="334" t="s">
        <v>183</v>
      </c>
      <c r="B227" s="302"/>
      <c r="C227" s="302"/>
      <c r="D227" s="305">
        <f t="shared" si="3"/>
        <v>0</v>
      </c>
      <c r="E227" s="301"/>
    </row>
    <row r="228" spans="1:5">
      <c r="A228" s="334" t="s">
        <v>69</v>
      </c>
      <c r="B228" s="302"/>
      <c r="C228" s="302"/>
      <c r="D228" s="305">
        <f t="shared" si="3"/>
        <v>0</v>
      </c>
      <c r="E228" s="301"/>
    </row>
    <row r="229" spans="1:5">
      <c r="A229" s="334" t="s">
        <v>184</v>
      </c>
      <c r="B229" s="302"/>
      <c r="C229" s="302"/>
      <c r="D229" s="305">
        <f t="shared" si="3"/>
        <v>0</v>
      </c>
      <c r="E229" s="301"/>
    </row>
    <row r="230" spans="1:5">
      <c r="A230" s="334" t="s">
        <v>185</v>
      </c>
      <c r="B230" s="296">
        <f>SUM(B231:B244)</f>
        <v>1880</v>
      </c>
      <c r="C230" s="296">
        <f>SUM(C231:C244)</f>
        <v>1670</v>
      </c>
      <c r="D230" s="305">
        <f t="shared" si="3"/>
        <v>88.83</v>
      </c>
      <c r="E230" s="301"/>
    </row>
    <row r="231" spans="1:5">
      <c r="A231" s="334" t="s">
        <v>60</v>
      </c>
      <c r="B231" s="301">
        <v>1479</v>
      </c>
      <c r="C231" s="301">
        <v>1350</v>
      </c>
      <c r="D231" s="305">
        <f t="shared" si="3"/>
        <v>91.28</v>
      </c>
      <c r="E231" s="301"/>
    </row>
    <row r="232" spans="1:5">
      <c r="A232" s="334" t="s">
        <v>61</v>
      </c>
      <c r="B232" s="301"/>
      <c r="C232" s="301"/>
      <c r="D232" s="305">
        <f t="shared" si="3"/>
        <v>0</v>
      </c>
      <c r="E232" s="301"/>
    </row>
    <row r="233" spans="1:5">
      <c r="A233" s="334" t="s">
        <v>62</v>
      </c>
      <c r="B233" s="301"/>
      <c r="C233" s="301"/>
      <c r="D233" s="305">
        <f t="shared" si="3"/>
        <v>0</v>
      </c>
      <c r="E233" s="301"/>
    </row>
    <row r="234" spans="1:5">
      <c r="A234" s="334" t="s">
        <v>186</v>
      </c>
      <c r="B234" s="301">
        <v>116</v>
      </c>
      <c r="C234" s="301">
        <v>100</v>
      </c>
      <c r="D234" s="305">
        <f t="shared" si="3"/>
        <v>86.21</v>
      </c>
      <c r="E234" s="301"/>
    </row>
    <row r="235" spans="1:5">
      <c r="A235" s="334" t="s">
        <v>187</v>
      </c>
      <c r="B235" s="301">
        <v>225</v>
      </c>
      <c r="C235" s="301">
        <v>200</v>
      </c>
      <c r="D235" s="305">
        <f t="shared" si="3"/>
        <v>88.89</v>
      </c>
      <c r="E235" s="301"/>
    </row>
    <row r="236" spans="1:5">
      <c r="A236" s="334" t="s">
        <v>101</v>
      </c>
      <c r="B236" s="301"/>
      <c r="C236" s="301"/>
      <c r="D236" s="305">
        <f t="shared" si="3"/>
        <v>0</v>
      </c>
      <c r="E236" s="301"/>
    </row>
    <row r="237" spans="1:5">
      <c r="A237" s="334" t="s">
        <v>188</v>
      </c>
      <c r="B237" s="301"/>
      <c r="C237" s="301"/>
      <c r="D237" s="305">
        <f t="shared" si="3"/>
        <v>0</v>
      </c>
      <c r="E237" s="301"/>
    </row>
    <row r="238" spans="1:5">
      <c r="A238" s="334" t="s">
        <v>189</v>
      </c>
      <c r="B238" s="301"/>
      <c r="C238" s="301"/>
      <c r="D238" s="305">
        <f t="shared" si="3"/>
        <v>0</v>
      </c>
      <c r="E238" s="301"/>
    </row>
    <row r="239" spans="1:5">
      <c r="A239" s="334" t="s">
        <v>190</v>
      </c>
      <c r="B239" s="301"/>
      <c r="C239" s="301"/>
      <c r="D239" s="305">
        <f t="shared" si="3"/>
        <v>0</v>
      </c>
      <c r="E239" s="301"/>
    </row>
    <row r="240" spans="1:5">
      <c r="A240" s="334" t="s">
        <v>191</v>
      </c>
      <c r="B240" s="301"/>
      <c r="C240" s="301"/>
      <c r="D240" s="305">
        <f t="shared" si="3"/>
        <v>0</v>
      </c>
      <c r="E240" s="301"/>
    </row>
    <row r="241" spans="1:5">
      <c r="A241" s="334" t="s">
        <v>192</v>
      </c>
      <c r="B241" s="301"/>
      <c r="C241" s="301"/>
      <c r="D241" s="305">
        <f t="shared" si="3"/>
        <v>0</v>
      </c>
      <c r="E241" s="301"/>
    </row>
    <row r="242" spans="1:5">
      <c r="A242" s="334" t="s">
        <v>193</v>
      </c>
      <c r="B242" s="301"/>
      <c r="C242" s="301"/>
      <c r="D242" s="305">
        <f t="shared" si="3"/>
        <v>0</v>
      </c>
      <c r="E242" s="301"/>
    </row>
    <row r="243" spans="1:5">
      <c r="A243" s="334" t="s">
        <v>69</v>
      </c>
      <c r="B243" s="301"/>
      <c r="C243" s="301"/>
      <c r="D243" s="305">
        <f t="shared" si="3"/>
        <v>0</v>
      </c>
      <c r="E243" s="301"/>
    </row>
    <row r="244" spans="1:5">
      <c r="A244" s="334" t="s">
        <v>194</v>
      </c>
      <c r="B244" s="301">
        <v>60</v>
      </c>
      <c r="C244" s="301">
        <v>20</v>
      </c>
      <c r="D244" s="305">
        <f t="shared" si="3"/>
        <v>33.33</v>
      </c>
      <c r="E244" s="301"/>
    </row>
    <row r="245" spans="1:5">
      <c r="A245" s="335" t="s">
        <v>195</v>
      </c>
      <c r="B245" s="305">
        <f>SUM(B246:B247)</f>
        <v>167</v>
      </c>
      <c r="C245" s="305">
        <f>SUM(C246:C247)</f>
        <v>150</v>
      </c>
      <c r="D245" s="305">
        <f t="shared" si="3"/>
        <v>89.82</v>
      </c>
      <c r="E245" s="301"/>
    </row>
    <row r="246" spans="1:5">
      <c r="A246" s="335" t="s">
        <v>196</v>
      </c>
      <c r="B246" s="301"/>
      <c r="C246" s="301"/>
      <c r="D246" s="305">
        <f t="shared" si="3"/>
        <v>0</v>
      </c>
      <c r="E246" s="301"/>
    </row>
    <row r="247" spans="1:5">
      <c r="A247" s="335" t="s">
        <v>197</v>
      </c>
      <c r="B247" s="301">
        <v>167</v>
      </c>
      <c r="C247" s="301">
        <v>150</v>
      </c>
      <c r="D247" s="305">
        <f t="shared" si="3"/>
        <v>89.82</v>
      </c>
      <c r="E247" s="301"/>
    </row>
    <row r="248" spans="1:5">
      <c r="A248" s="301" t="s">
        <v>198</v>
      </c>
      <c r="B248" s="305">
        <f>B249+B251</f>
        <v>0</v>
      </c>
      <c r="C248" s="305">
        <f>C249+C251</f>
        <v>0</v>
      </c>
      <c r="D248" s="305">
        <f t="shared" si="3"/>
        <v>0</v>
      </c>
      <c r="E248" s="301"/>
    </row>
    <row r="249" spans="1:5">
      <c r="A249" s="334" t="s">
        <v>199</v>
      </c>
      <c r="B249" s="301">
        <f>B250</f>
        <v>0</v>
      </c>
      <c r="C249" s="301">
        <f>C250</f>
        <v>0</v>
      </c>
      <c r="D249" s="305">
        <f t="shared" si="3"/>
        <v>0</v>
      </c>
      <c r="E249" s="301"/>
    </row>
    <row r="250" spans="1:5">
      <c r="A250" s="334" t="s">
        <v>200</v>
      </c>
      <c r="B250" s="301"/>
      <c r="C250" s="301"/>
      <c r="D250" s="305">
        <f t="shared" si="3"/>
        <v>0</v>
      </c>
      <c r="E250" s="301"/>
    </row>
    <row r="251" spans="1:5">
      <c r="A251" s="334" t="s">
        <v>201</v>
      </c>
      <c r="B251" s="301"/>
      <c r="C251" s="301"/>
      <c r="D251" s="305">
        <f t="shared" si="3"/>
        <v>0</v>
      </c>
      <c r="E251" s="301"/>
    </row>
    <row r="252" spans="1:5">
      <c r="A252" s="301" t="s">
        <v>202</v>
      </c>
      <c r="B252" s="305">
        <f>B253+B263</f>
        <v>105</v>
      </c>
      <c r="C252" s="305">
        <f>C253+C263</f>
        <v>100</v>
      </c>
      <c r="D252" s="305">
        <f t="shared" si="3"/>
        <v>95.24</v>
      </c>
      <c r="E252" s="301"/>
    </row>
    <row r="253" spans="1:5">
      <c r="A253" s="335" t="s">
        <v>203</v>
      </c>
      <c r="B253" s="305">
        <f>SUM(B254:B262)</f>
        <v>105</v>
      </c>
      <c r="C253" s="305">
        <f>SUM(C254:C262)</f>
        <v>100</v>
      </c>
      <c r="D253" s="305">
        <f t="shared" si="3"/>
        <v>95.24</v>
      </c>
      <c r="E253" s="301"/>
    </row>
    <row r="254" spans="1:5">
      <c r="A254" s="335" t="s">
        <v>204</v>
      </c>
      <c r="B254" s="301"/>
      <c r="C254" s="301"/>
      <c r="D254" s="305">
        <f t="shared" si="3"/>
        <v>0</v>
      </c>
      <c r="E254" s="301"/>
    </row>
    <row r="255" spans="1:5">
      <c r="A255" s="334" t="s">
        <v>205</v>
      </c>
      <c r="B255" s="301"/>
      <c r="C255" s="301"/>
      <c r="D255" s="305">
        <f t="shared" si="3"/>
        <v>0</v>
      </c>
      <c r="E255" s="301"/>
    </row>
    <row r="256" spans="1:5">
      <c r="A256" s="334" t="s">
        <v>206</v>
      </c>
      <c r="B256" s="301">
        <v>105</v>
      </c>
      <c r="C256" s="301">
        <v>100</v>
      </c>
      <c r="D256" s="305">
        <f t="shared" si="3"/>
        <v>95.24</v>
      </c>
      <c r="E256" s="301"/>
    </row>
    <row r="257" spans="1:5">
      <c r="A257" s="334" t="s">
        <v>207</v>
      </c>
      <c r="B257" s="301"/>
      <c r="C257" s="301"/>
      <c r="D257" s="305">
        <f t="shared" si="3"/>
        <v>0</v>
      </c>
      <c r="E257" s="301"/>
    </row>
    <row r="258" spans="1:5">
      <c r="A258" s="335" t="s">
        <v>208</v>
      </c>
      <c r="B258" s="301"/>
      <c r="C258" s="301"/>
      <c r="D258" s="305">
        <f t="shared" si="3"/>
        <v>0</v>
      </c>
      <c r="E258" s="301"/>
    </row>
    <row r="259" spans="1:5">
      <c r="A259" s="335" t="s">
        <v>209</v>
      </c>
      <c r="B259" s="301"/>
      <c r="C259" s="301"/>
      <c r="D259" s="305">
        <f t="shared" si="3"/>
        <v>0</v>
      </c>
      <c r="E259" s="301"/>
    </row>
    <row r="260" spans="1:5">
      <c r="A260" s="335" t="s">
        <v>210</v>
      </c>
      <c r="B260" s="301"/>
      <c r="C260" s="301"/>
      <c r="D260" s="305">
        <f t="shared" ref="D260:D325" si="4">ROUND(IF(B260=0,0,C260/B260*100),2)</f>
        <v>0</v>
      </c>
      <c r="E260" s="301"/>
    </row>
    <row r="261" spans="1:5">
      <c r="A261" s="335" t="s">
        <v>211</v>
      </c>
      <c r="B261" s="301"/>
      <c r="C261" s="301"/>
      <c r="D261" s="305">
        <f t="shared" si="4"/>
        <v>0</v>
      </c>
      <c r="E261" s="301"/>
    </row>
    <row r="262" spans="1:5">
      <c r="A262" s="335" t="s">
        <v>212</v>
      </c>
      <c r="B262" s="301"/>
      <c r="C262" s="301"/>
      <c r="D262" s="305">
        <f t="shared" si="4"/>
        <v>0</v>
      </c>
      <c r="E262" s="301"/>
    </row>
    <row r="263" spans="1:5">
      <c r="A263" s="335" t="s">
        <v>213</v>
      </c>
      <c r="B263" s="305"/>
      <c r="C263" s="305"/>
      <c r="D263" s="305">
        <f t="shared" si="4"/>
        <v>0</v>
      </c>
      <c r="E263" s="301"/>
    </row>
    <row r="264" spans="1:5">
      <c r="A264" s="301" t="s">
        <v>214</v>
      </c>
      <c r="B264" s="305">
        <f>B265+B268+B279+B286+B294+B303+B319+B329+B339+B347+B353</f>
        <v>33076</v>
      </c>
      <c r="C264" s="305">
        <f>C265+C268+C279+C286+C294+C303+C319+C329+C339+C347+C353</f>
        <v>25600</v>
      </c>
      <c r="D264" s="305">
        <f t="shared" si="4"/>
        <v>77.4</v>
      </c>
      <c r="E264" s="301"/>
    </row>
    <row r="265" spans="1:5">
      <c r="A265" s="334" t="s">
        <v>215</v>
      </c>
      <c r="B265" s="305">
        <f>SUM(B266:B267)</f>
        <v>833</v>
      </c>
      <c r="C265" s="305">
        <f>SUM(C266:C267)</f>
        <v>800</v>
      </c>
      <c r="D265" s="305">
        <f t="shared" si="4"/>
        <v>96.04</v>
      </c>
      <c r="E265" s="301"/>
    </row>
    <row r="266" spans="1:5">
      <c r="A266" s="334" t="s">
        <v>216</v>
      </c>
      <c r="B266" s="301"/>
      <c r="C266" s="301"/>
      <c r="D266" s="305">
        <f t="shared" si="4"/>
        <v>0</v>
      </c>
      <c r="E266" s="301"/>
    </row>
    <row r="267" spans="1:5">
      <c r="A267" s="335" t="s">
        <v>217</v>
      </c>
      <c r="B267" s="301">
        <v>833</v>
      </c>
      <c r="C267" s="301">
        <v>800</v>
      </c>
      <c r="D267" s="305">
        <f t="shared" si="4"/>
        <v>96.04</v>
      </c>
      <c r="E267" s="301"/>
    </row>
    <row r="268" spans="1:5">
      <c r="A268" s="335" t="s">
        <v>218</v>
      </c>
      <c r="B268" s="305">
        <f>SUM(B269:B278)</f>
        <v>18899</v>
      </c>
      <c r="C268" s="305">
        <f>SUM(C269:C278)</f>
        <v>16000</v>
      </c>
      <c r="D268" s="305">
        <f t="shared" si="4"/>
        <v>84.66</v>
      </c>
      <c r="E268" s="301"/>
    </row>
    <row r="269" spans="1:5">
      <c r="A269" s="335" t="s">
        <v>60</v>
      </c>
      <c r="B269" s="301">
        <v>12474</v>
      </c>
      <c r="C269" s="301">
        <v>12000</v>
      </c>
      <c r="D269" s="305">
        <f t="shared" si="4"/>
        <v>96.2</v>
      </c>
      <c r="E269" s="301"/>
    </row>
    <row r="270" spans="1:5">
      <c r="A270" s="335" t="s">
        <v>61</v>
      </c>
      <c r="B270" s="301"/>
      <c r="C270" s="301"/>
      <c r="D270" s="305">
        <f t="shared" si="4"/>
        <v>0</v>
      </c>
      <c r="E270" s="301"/>
    </row>
    <row r="271" spans="1:5">
      <c r="A271" s="335" t="s">
        <v>62</v>
      </c>
      <c r="B271" s="301"/>
      <c r="C271" s="301"/>
      <c r="D271" s="305">
        <f t="shared" si="4"/>
        <v>0</v>
      </c>
      <c r="E271" s="301"/>
    </row>
    <row r="272" spans="1:5">
      <c r="A272" s="335" t="s">
        <v>101</v>
      </c>
      <c r="B272" s="301"/>
      <c r="C272" s="301"/>
      <c r="D272" s="305">
        <f t="shared" si="4"/>
        <v>0</v>
      </c>
      <c r="E272" s="301"/>
    </row>
    <row r="273" spans="1:5">
      <c r="A273" s="335" t="s">
        <v>219</v>
      </c>
      <c r="B273" s="301"/>
      <c r="C273" s="301"/>
      <c r="D273" s="305">
        <f t="shared" si="4"/>
        <v>0</v>
      </c>
      <c r="E273" s="301"/>
    </row>
    <row r="274" spans="1:5">
      <c r="A274" s="335" t="s">
        <v>220</v>
      </c>
      <c r="B274" s="301"/>
      <c r="C274" s="301"/>
      <c r="D274" s="305">
        <f t="shared" si="4"/>
        <v>0</v>
      </c>
      <c r="E274" s="301"/>
    </row>
    <row r="275" spans="1:5">
      <c r="A275" s="335" t="s">
        <v>221</v>
      </c>
      <c r="B275" s="301"/>
      <c r="C275" s="301"/>
      <c r="D275" s="305">
        <f t="shared" si="4"/>
        <v>0</v>
      </c>
      <c r="E275" s="301"/>
    </row>
    <row r="276" spans="1:5">
      <c r="A276" s="335" t="s">
        <v>222</v>
      </c>
      <c r="B276" s="301"/>
      <c r="C276" s="301"/>
      <c r="D276" s="305">
        <f t="shared" si="4"/>
        <v>0</v>
      </c>
      <c r="E276" s="301"/>
    </row>
    <row r="277" spans="1:5">
      <c r="A277" s="335" t="s">
        <v>69</v>
      </c>
      <c r="B277" s="301">
        <v>344</v>
      </c>
      <c r="C277" s="301">
        <v>300</v>
      </c>
      <c r="D277" s="305">
        <f t="shared" si="4"/>
        <v>87.21</v>
      </c>
      <c r="E277" s="301"/>
    </row>
    <row r="278" spans="1:5">
      <c r="A278" s="335" t="s">
        <v>223</v>
      </c>
      <c r="B278" s="301">
        <v>6081</v>
      </c>
      <c r="C278" s="301">
        <v>3700</v>
      </c>
      <c r="D278" s="305">
        <f t="shared" si="4"/>
        <v>60.85</v>
      </c>
      <c r="E278" s="301"/>
    </row>
    <row r="279" spans="1:5">
      <c r="A279" s="334" t="s">
        <v>224</v>
      </c>
      <c r="B279" s="305">
        <f>SUM(B280:B285)</f>
        <v>0</v>
      </c>
      <c r="C279" s="305">
        <f>SUM(C280:C285)</f>
        <v>0</v>
      </c>
      <c r="D279" s="305">
        <f t="shared" si="4"/>
        <v>0</v>
      </c>
      <c r="E279" s="301"/>
    </row>
    <row r="280" spans="1:5">
      <c r="A280" s="334" t="s">
        <v>60</v>
      </c>
      <c r="B280" s="301"/>
      <c r="C280" s="301"/>
      <c r="D280" s="305">
        <f t="shared" si="4"/>
        <v>0</v>
      </c>
      <c r="E280" s="301"/>
    </row>
    <row r="281" spans="1:5">
      <c r="A281" s="334" t="s">
        <v>61</v>
      </c>
      <c r="B281" s="301"/>
      <c r="C281" s="301"/>
      <c r="D281" s="305">
        <f t="shared" si="4"/>
        <v>0</v>
      </c>
      <c r="E281" s="301"/>
    </row>
    <row r="282" spans="1:5">
      <c r="A282" s="335" t="s">
        <v>62</v>
      </c>
      <c r="B282" s="301"/>
      <c r="C282" s="301"/>
      <c r="D282" s="305">
        <f t="shared" si="4"/>
        <v>0</v>
      </c>
      <c r="E282" s="301"/>
    </row>
    <row r="283" spans="1:5">
      <c r="A283" s="335" t="s">
        <v>225</v>
      </c>
      <c r="B283" s="301"/>
      <c r="C283" s="301"/>
      <c r="D283" s="305">
        <f t="shared" si="4"/>
        <v>0</v>
      </c>
      <c r="E283" s="301"/>
    </row>
    <row r="284" spans="1:5">
      <c r="A284" s="335" t="s">
        <v>69</v>
      </c>
      <c r="B284" s="301"/>
      <c r="C284" s="301"/>
      <c r="D284" s="305">
        <f t="shared" si="4"/>
        <v>0</v>
      </c>
      <c r="E284" s="301"/>
    </row>
    <row r="285" spans="1:5">
      <c r="A285" s="301" t="s">
        <v>226</v>
      </c>
      <c r="B285" s="301"/>
      <c r="C285" s="301"/>
      <c r="D285" s="305">
        <f t="shared" si="4"/>
        <v>0</v>
      </c>
      <c r="E285" s="301"/>
    </row>
    <row r="286" spans="1:5">
      <c r="A286" s="336" t="s">
        <v>227</v>
      </c>
      <c r="B286" s="305">
        <f>SUM(B287:B293)</f>
        <v>1148</v>
      </c>
      <c r="C286" s="305">
        <f>SUM(C287:C293)</f>
        <v>1000</v>
      </c>
      <c r="D286" s="305">
        <f t="shared" si="4"/>
        <v>87.11</v>
      </c>
      <c r="E286" s="301"/>
    </row>
    <row r="287" spans="1:5">
      <c r="A287" s="334" t="s">
        <v>60</v>
      </c>
      <c r="B287" s="301">
        <v>779</v>
      </c>
      <c r="C287" s="301">
        <v>700</v>
      </c>
      <c r="D287" s="305">
        <f t="shared" si="4"/>
        <v>89.86</v>
      </c>
      <c r="E287" s="301"/>
    </row>
    <row r="288" spans="1:5">
      <c r="A288" s="334" t="s">
        <v>61</v>
      </c>
      <c r="B288" s="301"/>
      <c r="C288" s="301"/>
      <c r="D288" s="305">
        <f t="shared" si="4"/>
        <v>0</v>
      </c>
      <c r="E288" s="301"/>
    </row>
    <row r="289" spans="1:5">
      <c r="A289" s="335" t="s">
        <v>62</v>
      </c>
      <c r="B289" s="301"/>
      <c r="C289" s="301"/>
      <c r="D289" s="305">
        <f t="shared" si="4"/>
        <v>0</v>
      </c>
      <c r="E289" s="301"/>
    </row>
    <row r="290" spans="1:5">
      <c r="A290" s="335" t="s">
        <v>228</v>
      </c>
      <c r="B290" s="301"/>
      <c r="C290" s="301"/>
      <c r="D290" s="305">
        <f t="shared" si="4"/>
        <v>0</v>
      </c>
      <c r="E290" s="301"/>
    </row>
    <row r="291" spans="1:5">
      <c r="A291" s="335" t="s">
        <v>229</v>
      </c>
      <c r="B291" s="301"/>
      <c r="C291" s="301"/>
      <c r="D291" s="305">
        <f t="shared" si="4"/>
        <v>0</v>
      </c>
      <c r="E291" s="301"/>
    </row>
    <row r="292" spans="1:5">
      <c r="A292" s="335" t="s">
        <v>69</v>
      </c>
      <c r="B292" s="301">
        <v>11</v>
      </c>
      <c r="C292" s="301"/>
      <c r="D292" s="305">
        <f t="shared" si="4"/>
        <v>0</v>
      </c>
      <c r="E292" s="301"/>
    </row>
    <row r="293" spans="1:5">
      <c r="A293" s="335" t="s">
        <v>230</v>
      </c>
      <c r="B293" s="301">
        <v>358</v>
      </c>
      <c r="C293" s="301">
        <v>300</v>
      </c>
      <c r="D293" s="305">
        <f t="shared" si="4"/>
        <v>83.8</v>
      </c>
      <c r="E293" s="301"/>
    </row>
    <row r="294" spans="1:5">
      <c r="A294" s="301" t="s">
        <v>231</v>
      </c>
      <c r="B294" s="305">
        <f>SUM(B295:B302)</f>
        <v>2533</v>
      </c>
      <c r="C294" s="305">
        <f>SUM(C295:C302)</f>
        <v>2000</v>
      </c>
      <c r="D294" s="305">
        <f t="shared" si="4"/>
        <v>78.96</v>
      </c>
      <c r="E294" s="301"/>
    </row>
    <row r="295" spans="1:5">
      <c r="A295" s="334" t="s">
        <v>60</v>
      </c>
      <c r="B295" s="301">
        <v>1240</v>
      </c>
      <c r="C295" s="301">
        <v>1200</v>
      </c>
      <c r="D295" s="305">
        <f t="shared" si="4"/>
        <v>96.77</v>
      </c>
      <c r="E295" s="301"/>
    </row>
    <row r="296" spans="1:5">
      <c r="A296" s="334" t="s">
        <v>61</v>
      </c>
      <c r="B296" s="301"/>
      <c r="C296" s="301"/>
      <c r="D296" s="305">
        <f t="shared" si="4"/>
        <v>0</v>
      </c>
      <c r="E296" s="301"/>
    </row>
    <row r="297" spans="1:5">
      <c r="A297" s="334" t="s">
        <v>62</v>
      </c>
      <c r="B297" s="301"/>
      <c r="C297" s="301"/>
      <c r="D297" s="305">
        <f t="shared" si="4"/>
        <v>0</v>
      </c>
      <c r="E297" s="301"/>
    </row>
    <row r="298" spans="1:5">
      <c r="A298" s="335" t="s">
        <v>232</v>
      </c>
      <c r="B298" s="301"/>
      <c r="C298" s="301"/>
      <c r="D298" s="305">
        <f t="shared" si="4"/>
        <v>0</v>
      </c>
      <c r="E298" s="301"/>
    </row>
    <row r="299" spans="1:5">
      <c r="A299" s="335" t="s">
        <v>233</v>
      </c>
      <c r="B299" s="301"/>
      <c r="C299" s="301"/>
      <c r="D299" s="305">
        <f t="shared" si="4"/>
        <v>0</v>
      </c>
      <c r="E299" s="301"/>
    </row>
    <row r="300" spans="1:5">
      <c r="A300" s="335" t="s">
        <v>234</v>
      </c>
      <c r="B300" s="301"/>
      <c r="C300" s="301"/>
      <c r="D300" s="305">
        <f t="shared" si="4"/>
        <v>0</v>
      </c>
      <c r="E300" s="301"/>
    </row>
    <row r="301" spans="1:5">
      <c r="A301" s="334" t="s">
        <v>69</v>
      </c>
      <c r="B301" s="301"/>
      <c r="C301" s="301"/>
      <c r="D301" s="305">
        <f t="shared" si="4"/>
        <v>0</v>
      </c>
      <c r="E301" s="301"/>
    </row>
    <row r="302" spans="1:5">
      <c r="A302" s="334" t="s">
        <v>235</v>
      </c>
      <c r="B302" s="301">
        <v>1293</v>
      </c>
      <c r="C302" s="301">
        <v>800</v>
      </c>
      <c r="D302" s="305">
        <f t="shared" si="4"/>
        <v>61.87</v>
      </c>
      <c r="E302" s="301"/>
    </row>
    <row r="303" spans="1:5">
      <c r="A303" s="334" t="s">
        <v>236</v>
      </c>
      <c r="B303" s="305">
        <f>SUM(B304:B318)</f>
        <v>1098</v>
      </c>
      <c r="C303" s="305">
        <f>SUM(C304:C318)</f>
        <v>800</v>
      </c>
      <c r="D303" s="305">
        <f t="shared" si="4"/>
        <v>72.86</v>
      </c>
      <c r="E303" s="301"/>
    </row>
    <row r="304" spans="1:5">
      <c r="A304" s="335" t="s">
        <v>60</v>
      </c>
      <c r="B304" s="301">
        <v>652</v>
      </c>
      <c r="C304" s="301">
        <v>600</v>
      </c>
      <c r="D304" s="305">
        <f t="shared" si="4"/>
        <v>92.02</v>
      </c>
      <c r="E304" s="301"/>
    </row>
    <row r="305" spans="1:5">
      <c r="A305" s="335" t="s">
        <v>61</v>
      </c>
      <c r="B305" s="301"/>
      <c r="C305" s="301"/>
      <c r="D305" s="305">
        <f t="shared" si="4"/>
        <v>0</v>
      </c>
      <c r="E305" s="301"/>
    </row>
    <row r="306" spans="1:5">
      <c r="A306" s="335" t="s">
        <v>62</v>
      </c>
      <c r="B306" s="301"/>
      <c r="C306" s="301"/>
      <c r="D306" s="305">
        <f t="shared" si="4"/>
        <v>0</v>
      </c>
      <c r="E306" s="301"/>
    </row>
    <row r="307" spans="1:5">
      <c r="A307" s="301" t="s">
        <v>237</v>
      </c>
      <c r="B307" s="301"/>
      <c r="C307" s="301"/>
      <c r="D307" s="305">
        <f t="shared" si="4"/>
        <v>0</v>
      </c>
      <c r="E307" s="301"/>
    </row>
    <row r="308" spans="1:5">
      <c r="A308" s="334" t="s">
        <v>238</v>
      </c>
      <c r="B308" s="301"/>
      <c r="C308" s="301"/>
      <c r="D308" s="305">
        <f t="shared" si="4"/>
        <v>0</v>
      </c>
      <c r="E308" s="301"/>
    </row>
    <row r="309" spans="1:5">
      <c r="A309" s="334" t="s">
        <v>239</v>
      </c>
      <c r="B309" s="301"/>
      <c r="C309" s="301"/>
      <c r="D309" s="305">
        <f t="shared" si="4"/>
        <v>0</v>
      </c>
      <c r="E309" s="301"/>
    </row>
    <row r="310" spans="1:5">
      <c r="A310" s="336" t="s">
        <v>240</v>
      </c>
      <c r="B310" s="301"/>
      <c r="C310" s="301"/>
      <c r="D310" s="305">
        <f t="shared" si="4"/>
        <v>0</v>
      </c>
      <c r="E310" s="301"/>
    </row>
    <row r="311" spans="1:5">
      <c r="A311" s="335" t="s">
        <v>241</v>
      </c>
      <c r="B311" s="301"/>
      <c r="C311" s="301"/>
      <c r="D311" s="305">
        <f t="shared" si="4"/>
        <v>0</v>
      </c>
      <c r="E311" s="301"/>
    </row>
    <row r="312" spans="1:5">
      <c r="A312" s="335" t="s">
        <v>242</v>
      </c>
      <c r="B312" s="301"/>
      <c r="C312" s="301"/>
      <c r="D312" s="305">
        <f t="shared" si="4"/>
        <v>0</v>
      </c>
      <c r="E312" s="301"/>
    </row>
    <row r="313" spans="1:5">
      <c r="A313" s="335" t="s">
        <v>243</v>
      </c>
      <c r="B313" s="301">
        <v>86</v>
      </c>
      <c r="C313" s="301">
        <v>80</v>
      </c>
      <c r="D313" s="305">
        <f t="shared" si="4"/>
        <v>93.02</v>
      </c>
      <c r="E313" s="301"/>
    </row>
    <row r="314" spans="1:5">
      <c r="A314" s="335" t="s">
        <v>244</v>
      </c>
      <c r="B314" s="301"/>
      <c r="C314" s="301"/>
      <c r="D314" s="305">
        <f t="shared" si="4"/>
        <v>0</v>
      </c>
      <c r="E314" s="301"/>
    </row>
    <row r="315" spans="1:5">
      <c r="A315" s="335" t="s">
        <v>245</v>
      </c>
      <c r="B315" s="301"/>
      <c r="C315" s="301"/>
      <c r="D315" s="305">
        <f t="shared" si="4"/>
        <v>0</v>
      </c>
      <c r="E315" s="301"/>
    </row>
    <row r="316" spans="1:5">
      <c r="A316" s="335" t="s">
        <v>101</v>
      </c>
      <c r="B316" s="301"/>
      <c r="C316" s="301"/>
      <c r="D316" s="305">
        <f t="shared" si="4"/>
        <v>0</v>
      </c>
      <c r="E316" s="301"/>
    </row>
    <row r="317" spans="1:5">
      <c r="A317" s="335" t="s">
        <v>69</v>
      </c>
      <c r="B317" s="301"/>
      <c r="C317" s="301"/>
      <c r="D317" s="305">
        <f t="shared" si="4"/>
        <v>0</v>
      </c>
      <c r="E317" s="301"/>
    </row>
    <row r="318" spans="1:5">
      <c r="A318" s="334" t="s">
        <v>246</v>
      </c>
      <c r="B318" s="301">
        <v>360</v>
      </c>
      <c r="C318" s="301">
        <v>120</v>
      </c>
      <c r="D318" s="305">
        <f t="shared" si="4"/>
        <v>33.33</v>
      </c>
      <c r="E318" s="301"/>
    </row>
    <row r="319" spans="1:5">
      <c r="A319" s="336" t="s">
        <v>247</v>
      </c>
      <c r="B319" s="305">
        <f>SUM(B320:B328)</f>
        <v>0</v>
      </c>
      <c r="C319" s="305">
        <f>SUM(C320:C328)</f>
        <v>0</v>
      </c>
      <c r="D319" s="305">
        <f t="shared" si="4"/>
        <v>0</v>
      </c>
      <c r="E319" s="301"/>
    </row>
    <row r="320" spans="1:5">
      <c r="A320" s="334" t="s">
        <v>60</v>
      </c>
      <c r="B320" s="301"/>
      <c r="C320" s="301"/>
      <c r="D320" s="305">
        <f t="shared" si="4"/>
        <v>0</v>
      </c>
      <c r="E320" s="301"/>
    </row>
    <row r="321" spans="1:5">
      <c r="A321" s="335" t="s">
        <v>61</v>
      </c>
      <c r="B321" s="301"/>
      <c r="C321" s="301"/>
      <c r="D321" s="305">
        <f t="shared" si="4"/>
        <v>0</v>
      </c>
      <c r="E321" s="301"/>
    </row>
    <row r="322" spans="1:5">
      <c r="A322" s="335" t="s">
        <v>62</v>
      </c>
      <c r="B322" s="301"/>
      <c r="C322" s="301"/>
      <c r="D322" s="305">
        <f t="shared" si="4"/>
        <v>0</v>
      </c>
      <c r="E322" s="301"/>
    </row>
    <row r="323" spans="1:5">
      <c r="A323" s="335" t="s">
        <v>248</v>
      </c>
      <c r="B323" s="301"/>
      <c r="C323" s="301"/>
      <c r="D323" s="305">
        <f t="shared" si="4"/>
        <v>0</v>
      </c>
      <c r="E323" s="301"/>
    </row>
    <row r="324" spans="1:5">
      <c r="A324" s="301" t="s">
        <v>249</v>
      </c>
      <c r="B324" s="301"/>
      <c r="C324" s="301"/>
      <c r="D324" s="305">
        <f t="shared" si="4"/>
        <v>0</v>
      </c>
      <c r="E324" s="301"/>
    </row>
    <row r="325" spans="1:5">
      <c r="A325" s="334" t="s">
        <v>250</v>
      </c>
      <c r="B325" s="301"/>
      <c r="C325" s="301"/>
      <c r="D325" s="305">
        <f t="shared" si="4"/>
        <v>0</v>
      </c>
      <c r="E325" s="301"/>
    </row>
    <row r="326" spans="1:5">
      <c r="A326" s="334" t="s">
        <v>101</v>
      </c>
      <c r="B326" s="301"/>
      <c r="C326" s="301"/>
      <c r="D326" s="305">
        <f t="shared" ref="D326:D389" si="5">ROUND(IF(B326=0,0,C326/B326*100),2)</f>
        <v>0</v>
      </c>
      <c r="E326" s="301"/>
    </row>
    <row r="327" spans="1:5">
      <c r="A327" s="334" t="s">
        <v>69</v>
      </c>
      <c r="B327" s="301"/>
      <c r="C327" s="301"/>
      <c r="D327" s="305">
        <f t="shared" si="5"/>
        <v>0</v>
      </c>
      <c r="E327" s="301"/>
    </row>
    <row r="328" spans="1:5">
      <c r="A328" s="334" t="s">
        <v>251</v>
      </c>
      <c r="B328" s="301"/>
      <c r="C328" s="301"/>
      <c r="D328" s="305">
        <f t="shared" si="5"/>
        <v>0</v>
      </c>
      <c r="E328" s="301"/>
    </row>
    <row r="329" spans="1:5">
      <c r="A329" s="335" t="s">
        <v>252</v>
      </c>
      <c r="B329" s="305">
        <f>SUM(B330:B338)</f>
        <v>0</v>
      </c>
      <c r="C329" s="305">
        <f>SUM(C330:C338)</f>
        <v>0</v>
      </c>
      <c r="D329" s="305">
        <f t="shared" si="5"/>
        <v>0</v>
      </c>
      <c r="E329" s="301"/>
    </row>
    <row r="330" spans="1:5">
      <c r="A330" s="335" t="s">
        <v>60</v>
      </c>
      <c r="B330" s="301"/>
      <c r="C330" s="301"/>
      <c r="D330" s="305">
        <f t="shared" si="5"/>
        <v>0</v>
      </c>
      <c r="E330" s="301"/>
    </row>
    <row r="331" spans="1:5">
      <c r="A331" s="335" t="s">
        <v>61</v>
      </c>
      <c r="B331" s="301"/>
      <c r="C331" s="301"/>
      <c r="D331" s="305">
        <f t="shared" si="5"/>
        <v>0</v>
      </c>
      <c r="E331" s="301"/>
    </row>
    <row r="332" spans="1:5">
      <c r="A332" s="334" t="s">
        <v>62</v>
      </c>
      <c r="B332" s="301"/>
      <c r="C332" s="301"/>
      <c r="D332" s="305">
        <f t="shared" si="5"/>
        <v>0</v>
      </c>
      <c r="E332" s="301"/>
    </row>
    <row r="333" spans="1:5">
      <c r="A333" s="334" t="s">
        <v>253</v>
      </c>
      <c r="B333" s="301"/>
      <c r="C333" s="301"/>
      <c r="D333" s="305">
        <f t="shared" si="5"/>
        <v>0</v>
      </c>
      <c r="E333" s="301"/>
    </row>
    <row r="334" spans="1:5">
      <c r="A334" s="334" t="s">
        <v>254</v>
      </c>
      <c r="B334" s="301"/>
      <c r="C334" s="301"/>
      <c r="D334" s="305">
        <f t="shared" si="5"/>
        <v>0</v>
      </c>
      <c r="E334" s="301"/>
    </row>
    <row r="335" spans="1:5">
      <c r="A335" s="335" t="s">
        <v>255</v>
      </c>
      <c r="B335" s="301"/>
      <c r="C335" s="301"/>
      <c r="D335" s="305">
        <f t="shared" si="5"/>
        <v>0</v>
      </c>
      <c r="E335" s="301"/>
    </row>
    <row r="336" spans="1:5">
      <c r="A336" s="335" t="s">
        <v>101</v>
      </c>
      <c r="B336" s="301"/>
      <c r="C336" s="301"/>
      <c r="D336" s="305">
        <f t="shared" si="5"/>
        <v>0</v>
      </c>
      <c r="E336" s="301"/>
    </row>
    <row r="337" spans="1:5">
      <c r="A337" s="335" t="s">
        <v>69</v>
      </c>
      <c r="B337" s="301"/>
      <c r="C337" s="301"/>
      <c r="D337" s="305">
        <f t="shared" si="5"/>
        <v>0</v>
      </c>
      <c r="E337" s="301"/>
    </row>
    <row r="338" spans="1:5">
      <c r="A338" s="335" t="s">
        <v>256</v>
      </c>
      <c r="B338" s="301"/>
      <c r="C338" s="301"/>
      <c r="D338" s="305">
        <f t="shared" si="5"/>
        <v>0</v>
      </c>
      <c r="E338" s="301"/>
    </row>
    <row r="339" spans="1:5">
      <c r="A339" s="301" t="s">
        <v>257</v>
      </c>
      <c r="B339" s="305">
        <f>SUM(B340:B346)</f>
        <v>0</v>
      </c>
      <c r="C339" s="305">
        <f>SUM(C340:C346)</f>
        <v>0</v>
      </c>
      <c r="D339" s="305">
        <f t="shared" si="5"/>
        <v>0</v>
      </c>
      <c r="E339" s="301"/>
    </row>
    <row r="340" spans="1:5">
      <c r="A340" s="334" t="s">
        <v>60</v>
      </c>
      <c r="B340" s="301"/>
      <c r="C340" s="301"/>
      <c r="D340" s="305">
        <f t="shared" si="5"/>
        <v>0</v>
      </c>
      <c r="E340" s="301"/>
    </row>
    <row r="341" spans="1:5">
      <c r="A341" s="334" t="s">
        <v>61</v>
      </c>
      <c r="B341" s="301"/>
      <c r="C341" s="301"/>
      <c r="D341" s="305">
        <f t="shared" si="5"/>
        <v>0</v>
      </c>
      <c r="E341" s="301"/>
    </row>
    <row r="342" spans="1:5">
      <c r="A342" s="336" t="s">
        <v>62</v>
      </c>
      <c r="B342" s="301"/>
      <c r="C342" s="301"/>
      <c r="D342" s="305">
        <f t="shared" si="5"/>
        <v>0</v>
      </c>
      <c r="E342" s="301"/>
    </row>
    <row r="343" spans="1:5">
      <c r="A343" s="337" t="s">
        <v>258</v>
      </c>
      <c r="B343" s="301"/>
      <c r="C343" s="301"/>
      <c r="D343" s="305">
        <f t="shared" si="5"/>
        <v>0</v>
      </c>
      <c r="E343" s="301"/>
    </row>
    <row r="344" spans="1:5">
      <c r="A344" s="335" t="s">
        <v>259</v>
      </c>
      <c r="B344" s="301"/>
      <c r="C344" s="301"/>
      <c r="D344" s="305">
        <f t="shared" si="5"/>
        <v>0</v>
      </c>
      <c r="E344" s="301"/>
    </row>
    <row r="345" spans="1:5">
      <c r="A345" s="335" t="s">
        <v>69</v>
      </c>
      <c r="B345" s="301"/>
      <c r="C345" s="301"/>
      <c r="D345" s="305">
        <f t="shared" si="5"/>
        <v>0</v>
      </c>
      <c r="E345" s="301"/>
    </row>
    <row r="346" spans="1:5">
      <c r="A346" s="334" t="s">
        <v>260</v>
      </c>
      <c r="B346" s="301"/>
      <c r="C346" s="301"/>
      <c r="D346" s="305">
        <f t="shared" si="5"/>
        <v>0</v>
      </c>
      <c r="E346" s="301"/>
    </row>
    <row r="347" spans="1:5">
      <c r="A347" s="334" t="s">
        <v>261</v>
      </c>
      <c r="B347" s="305">
        <f>SUM(B348:B352)</f>
        <v>0</v>
      </c>
      <c r="C347" s="305">
        <f>SUM(C348:C352)</f>
        <v>0</v>
      </c>
      <c r="D347" s="305">
        <f t="shared" si="5"/>
        <v>0</v>
      </c>
      <c r="E347" s="301"/>
    </row>
    <row r="348" spans="1:5">
      <c r="A348" s="334" t="s">
        <v>60</v>
      </c>
      <c r="B348" s="301"/>
      <c r="C348" s="301"/>
      <c r="D348" s="305">
        <f t="shared" si="5"/>
        <v>0</v>
      </c>
      <c r="E348" s="301"/>
    </row>
    <row r="349" spans="1:5">
      <c r="A349" s="335" t="s">
        <v>61</v>
      </c>
      <c r="B349" s="301"/>
      <c r="C349" s="301"/>
      <c r="D349" s="305">
        <f t="shared" si="5"/>
        <v>0</v>
      </c>
      <c r="E349" s="301"/>
    </row>
    <row r="350" spans="1:5">
      <c r="A350" s="334" t="s">
        <v>101</v>
      </c>
      <c r="B350" s="301"/>
      <c r="C350" s="301"/>
      <c r="D350" s="305">
        <f t="shared" si="5"/>
        <v>0</v>
      </c>
      <c r="E350" s="301"/>
    </row>
    <row r="351" spans="1:5">
      <c r="A351" s="335" t="s">
        <v>262</v>
      </c>
      <c r="B351" s="301"/>
      <c r="C351" s="301"/>
      <c r="D351" s="305">
        <f t="shared" si="5"/>
        <v>0</v>
      </c>
      <c r="E351" s="301"/>
    </row>
    <row r="352" spans="1:5">
      <c r="A352" s="334" t="s">
        <v>263</v>
      </c>
      <c r="B352" s="301"/>
      <c r="C352" s="301"/>
      <c r="D352" s="305">
        <f t="shared" si="5"/>
        <v>0</v>
      </c>
      <c r="E352" s="301"/>
    </row>
    <row r="353" spans="1:5">
      <c r="A353" s="334" t="s">
        <v>264</v>
      </c>
      <c r="B353" s="305">
        <f>B354</f>
        <v>8565</v>
      </c>
      <c r="C353" s="305">
        <f>C354</f>
        <v>5000</v>
      </c>
      <c r="D353" s="305">
        <f t="shared" si="5"/>
        <v>58.38</v>
      </c>
      <c r="E353" s="301"/>
    </row>
    <row r="354" spans="1:5">
      <c r="A354" s="334" t="s">
        <v>265</v>
      </c>
      <c r="B354" s="301">
        <v>8565</v>
      </c>
      <c r="C354" s="301">
        <v>5000</v>
      </c>
      <c r="D354" s="305">
        <f t="shared" si="5"/>
        <v>58.38</v>
      </c>
      <c r="E354" s="301"/>
    </row>
    <row r="355" spans="1:5">
      <c r="A355" s="301" t="s">
        <v>266</v>
      </c>
      <c r="B355" s="305">
        <f>B356+B361+B370+B376+B382+B386+B390+B394+B400+B407</f>
        <v>169754</v>
      </c>
      <c r="C355" s="305">
        <f>C356+C361+C370+C376+C382+C386+C390+C394+C400+C407</f>
        <v>171690</v>
      </c>
      <c r="D355" s="305">
        <f t="shared" si="5"/>
        <v>101.14</v>
      </c>
      <c r="E355" s="301"/>
    </row>
    <row r="356" spans="1:5">
      <c r="A356" s="335" t="s">
        <v>267</v>
      </c>
      <c r="B356" s="305">
        <f>SUM(B357:B360)</f>
        <v>757</v>
      </c>
      <c r="C356" s="305">
        <f>SUM(C357:C360)</f>
        <v>700</v>
      </c>
      <c r="D356" s="305">
        <f t="shared" si="5"/>
        <v>92.47</v>
      </c>
      <c r="E356" s="301"/>
    </row>
    <row r="357" spans="1:5">
      <c r="A357" s="334" t="s">
        <v>60</v>
      </c>
      <c r="B357" s="301">
        <v>757</v>
      </c>
      <c r="C357" s="301">
        <v>700</v>
      </c>
      <c r="D357" s="305">
        <f t="shared" si="5"/>
        <v>92.47</v>
      </c>
      <c r="E357" s="301"/>
    </row>
    <row r="358" spans="1:5">
      <c r="A358" s="334" t="s">
        <v>61</v>
      </c>
      <c r="B358" s="301"/>
      <c r="C358" s="301"/>
      <c r="D358" s="305">
        <f t="shared" si="5"/>
        <v>0</v>
      </c>
      <c r="E358" s="301"/>
    </row>
    <row r="359" spans="1:5">
      <c r="A359" s="334" t="s">
        <v>62</v>
      </c>
      <c r="B359" s="301"/>
      <c r="C359" s="301"/>
      <c r="D359" s="305">
        <f t="shared" si="5"/>
        <v>0</v>
      </c>
      <c r="E359" s="301"/>
    </row>
    <row r="360" spans="1:5">
      <c r="A360" s="337" t="s">
        <v>268</v>
      </c>
      <c r="B360" s="301"/>
      <c r="C360" s="301"/>
      <c r="D360" s="305">
        <f t="shared" si="5"/>
        <v>0</v>
      </c>
      <c r="E360" s="301"/>
    </row>
    <row r="361" spans="1:5">
      <c r="A361" s="334" t="s">
        <v>269</v>
      </c>
      <c r="B361" s="305">
        <f>SUM(B362:B369)</f>
        <v>164385</v>
      </c>
      <c r="C361" s="305">
        <f>SUM(C362:C369)</f>
        <v>166550</v>
      </c>
      <c r="D361" s="305">
        <f t="shared" si="5"/>
        <v>101.32</v>
      </c>
      <c r="E361" s="301"/>
    </row>
    <row r="362" spans="1:5">
      <c r="A362" s="334" t="s">
        <v>270</v>
      </c>
      <c r="B362" s="301">
        <v>2939</v>
      </c>
      <c r="C362" s="301">
        <v>3000</v>
      </c>
      <c r="D362" s="305">
        <f t="shared" si="5"/>
        <v>102.08</v>
      </c>
      <c r="E362" s="301"/>
    </row>
    <row r="363" spans="1:5">
      <c r="A363" s="334" t="s">
        <v>271</v>
      </c>
      <c r="B363" s="301">
        <v>92269</v>
      </c>
      <c r="C363" s="301">
        <v>93500</v>
      </c>
      <c r="D363" s="305">
        <f t="shared" si="5"/>
        <v>101.33</v>
      </c>
      <c r="E363" s="301"/>
    </row>
    <row r="364" spans="1:5">
      <c r="A364" s="335" t="s">
        <v>272</v>
      </c>
      <c r="B364" s="301">
        <v>57410</v>
      </c>
      <c r="C364" s="301">
        <v>58000</v>
      </c>
      <c r="D364" s="305">
        <f t="shared" si="5"/>
        <v>101.03</v>
      </c>
      <c r="E364" s="301"/>
    </row>
    <row r="365" spans="1:5">
      <c r="A365" s="335" t="s">
        <v>273</v>
      </c>
      <c r="B365" s="301">
        <v>11688</v>
      </c>
      <c r="C365" s="301">
        <v>12000</v>
      </c>
      <c r="D365" s="305">
        <f t="shared" si="5"/>
        <v>102.67</v>
      </c>
      <c r="E365" s="301"/>
    </row>
    <row r="366" spans="1:5">
      <c r="A366" s="335" t="s">
        <v>274</v>
      </c>
      <c r="B366" s="301"/>
      <c r="C366" s="301"/>
      <c r="D366" s="305">
        <f t="shared" si="5"/>
        <v>0</v>
      </c>
      <c r="E366" s="301"/>
    </row>
    <row r="367" spans="1:5">
      <c r="A367" s="334" t="s">
        <v>275</v>
      </c>
      <c r="B367" s="301"/>
      <c r="C367" s="301"/>
      <c r="D367" s="305">
        <f t="shared" si="5"/>
        <v>0</v>
      </c>
      <c r="E367" s="301"/>
    </row>
    <row r="368" spans="1:5">
      <c r="A368" s="334" t="s">
        <v>276</v>
      </c>
      <c r="B368" s="301"/>
      <c r="C368" s="301"/>
      <c r="D368" s="305">
        <f t="shared" si="5"/>
        <v>0</v>
      </c>
      <c r="E368" s="301"/>
    </row>
    <row r="369" spans="1:5">
      <c r="A369" s="334" t="s">
        <v>277</v>
      </c>
      <c r="B369" s="301">
        <v>79</v>
      </c>
      <c r="C369" s="301">
        <v>50</v>
      </c>
      <c r="D369" s="305">
        <f t="shared" si="5"/>
        <v>63.29</v>
      </c>
      <c r="E369" s="301"/>
    </row>
    <row r="370" spans="1:5">
      <c r="A370" s="334" t="s">
        <v>278</v>
      </c>
      <c r="B370" s="305">
        <f>SUM(B371:B375)</f>
        <v>3695</v>
      </c>
      <c r="C370" s="305">
        <f>SUM(C371:C375)</f>
        <v>3600</v>
      </c>
      <c r="D370" s="305">
        <f t="shared" si="5"/>
        <v>97.43</v>
      </c>
      <c r="E370" s="301"/>
    </row>
    <row r="371" spans="1:5">
      <c r="A371" s="334" t="s">
        <v>279</v>
      </c>
      <c r="B371" s="301"/>
      <c r="C371" s="301"/>
      <c r="D371" s="305">
        <f t="shared" si="5"/>
        <v>0</v>
      </c>
      <c r="E371" s="301"/>
    </row>
    <row r="372" spans="1:5">
      <c r="A372" s="334" t="s">
        <v>280</v>
      </c>
      <c r="B372" s="301">
        <v>3687</v>
      </c>
      <c r="C372" s="301">
        <v>3600</v>
      </c>
      <c r="D372" s="305">
        <f t="shared" si="5"/>
        <v>97.64</v>
      </c>
      <c r="E372" s="301"/>
    </row>
    <row r="373" spans="1:5">
      <c r="A373" s="334" t="s">
        <v>281</v>
      </c>
      <c r="B373" s="301"/>
      <c r="C373" s="301"/>
      <c r="D373" s="305">
        <f t="shared" si="5"/>
        <v>0</v>
      </c>
      <c r="E373" s="301"/>
    </row>
    <row r="374" spans="1:5">
      <c r="A374" s="335" t="s">
        <v>282</v>
      </c>
      <c r="B374" s="301">
        <v>8</v>
      </c>
      <c r="C374" s="301"/>
      <c r="D374" s="305">
        <f t="shared" si="5"/>
        <v>0</v>
      </c>
      <c r="E374" s="301"/>
    </row>
    <row r="375" spans="1:5">
      <c r="A375" s="335" t="s">
        <v>283</v>
      </c>
      <c r="B375" s="301"/>
      <c r="C375" s="301"/>
      <c r="D375" s="305">
        <f t="shared" si="5"/>
        <v>0</v>
      </c>
      <c r="E375" s="301"/>
    </row>
    <row r="376" spans="1:5">
      <c r="A376" s="301" t="s">
        <v>284</v>
      </c>
      <c r="B376" s="305">
        <f>SUM(B377:B381)</f>
        <v>0</v>
      </c>
      <c r="C376" s="305">
        <f>SUM(C377:C381)</f>
        <v>0</v>
      </c>
      <c r="D376" s="305">
        <f t="shared" si="5"/>
        <v>0</v>
      </c>
      <c r="E376" s="301"/>
    </row>
    <row r="377" spans="1:5">
      <c r="A377" s="334" t="s">
        <v>285</v>
      </c>
      <c r="B377" s="301"/>
      <c r="C377" s="301"/>
      <c r="D377" s="305">
        <f t="shared" si="5"/>
        <v>0</v>
      </c>
      <c r="E377" s="301"/>
    </row>
    <row r="378" spans="1:5">
      <c r="A378" s="334" t="s">
        <v>286</v>
      </c>
      <c r="B378" s="301"/>
      <c r="C378" s="301"/>
      <c r="D378" s="305">
        <f t="shared" si="5"/>
        <v>0</v>
      </c>
      <c r="E378" s="301"/>
    </row>
    <row r="379" spans="1:5">
      <c r="A379" s="334" t="s">
        <v>287</v>
      </c>
      <c r="B379" s="301"/>
      <c r="C379" s="301"/>
      <c r="D379" s="305">
        <f t="shared" si="5"/>
        <v>0</v>
      </c>
      <c r="E379" s="301"/>
    </row>
    <row r="380" spans="1:5">
      <c r="A380" s="335" t="s">
        <v>288</v>
      </c>
      <c r="B380" s="301"/>
      <c r="C380" s="301"/>
      <c r="D380" s="305">
        <f t="shared" si="5"/>
        <v>0</v>
      </c>
      <c r="E380" s="301"/>
    </row>
    <row r="381" spans="1:5">
      <c r="A381" s="335" t="s">
        <v>289</v>
      </c>
      <c r="B381" s="301"/>
      <c r="C381" s="301"/>
      <c r="D381" s="305">
        <f t="shared" si="5"/>
        <v>0</v>
      </c>
      <c r="E381" s="301"/>
    </row>
    <row r="382" spans="1:5">
      <c r="A382" s="335" t="s">
        <v>290</v>
      </c>
      <c r="B382" s="305">
        <f>SUM(B383:B385)</f>
        <v>0</v>
      </c>
      <c r="C382" s="305">
        <f>SUM(C383:C385)</f>
        <v>0</v>
      </c>
      <c r="D382" s="305">
        <f t="shared" si="5"/>
        <v>0</v>
      </c>
      <c r="E382" s="301"/>
    </row>
    <row r="383" spans="1:5">
      <c r="A383" s="334" t="s">
        <v>291</v>
      </c>
      <c r="B383" s="301"/>
      <c r="C383" s="301"/>
      <c r="D383" s="305">
        <f t="shared" si="5"/>
        <v>0</v>
      </c>
      <c r="E383" s="301"/>
    </row>
    <row r="384" spans="1:5">
      <c r="A384" s="334" t="s">
        <v>292</v>
      </c>
      <c r="B384" s="301"/>
      <c r="C384" s="301"/>
      <c r="D384" s="305">
        <f t="shared" si="5"/>
        <v>0</v>
      </c>
      <c r="E384" s="301"/>
    </row>
    <row r="385" spans="1:5">
      <c r="A385" s="334" t="s">
        <v>293</v>
      </c>
      <c r="B385" s="301"/>
      <c r="C385" s="301"/>
      <c r="D385" s="305">
        <f t="shared" si="5"/>
        <v>0</v>
      </c>
      <c r="E385" s="301"/>
    </row>
    <row r="386" spans="1:5">
      <c r="A386" s="335" t="s">
        <v>294</v>
      </c>
      <c r="B386" s="305">
        <f>SUM(B387:B389)</f>
        <v>0</v>
      </c>
      <c r="C386" s="305">
        <f>SUM(C387:C389)</f>
        <v>0</v>
      </c>
      <c r="D386" s="305">
        <f t="shared" si="5"/>
        <v>0</v>
      </c>
      <c r="E386" s="301"/>
    </row>
    <row r="387" spans="1:5">
      <c r="A387" s="335" t="s">
        <v>295</v>
      </c>
      <c r="B387" s="301"/>
      <c r="C387" s="301"/>
      <c r="D387" s="305">
        <f t="shared" si="5"/>
        <v>0</v>
      </c>
      <c r="E387" s="301"/>
    </row>
    <row r="388" spans="1:5">
      <c r="A388" s="335" t="s">
        <v>296</v>
      </c>
      <c r="B388" s="301"/>
      <c r="C388" s="301"/>
      <c r="D388" s="305">
        <f t="shared" si="5"/>
        <v>0</v>
      </c>
      <c r="E388" s="301"/>
    </row>
    <row r="389" spans="1:5">
      <c r="A389" s="301" t="s">
        <v>297</v>
      </c>
      <c r="B389" s="301"/>
      <c r="C389" s="301"/>
      <c r="D389" s="305">
        <f t="shared" si="5"/>
        <v>0</v>
      </c>
      <c r="E389" s="301"/>
    </row>
    <row r="390" spans="1:5">
      <c r="A390" s="334" t="s">
        <v>298</v>
      </c>
      <c r="B390" s="305">
        <f>SUM(B391:B393)</f>
        <v>292</v>
      </c>
      <c r="C390" s="305">
        <f>SUM(C391:C393)</f>
        <v>310</v>
      </c>
      <c r="D390" s="305">
        <f t="shared" ref="D390:D453" si="6">ROUND(IF(B390=0,0,C390/B390*100),2)</f>
        <v>106.16</v>
      </c>
      <c r="E390" s="301"/>
    </row>
    <row r="391" spans="1:5">
      <c r="A391" s="334" t="s">
        <v>299</v>
      </c>
      <c r="B391" s="301">
        <v>280</v>
      </c>
      <c r="C391" s="301">
        <v>300</v>
      </c>
      <c r="D391" s="305">
        <f t="shared" si="6"/>
        <v>107.14</v>
      </c>
      <c r="E391" s="301"/>
    </row>
    <row r="392" spans="1:5">
      <c r="A392" s="334" t="s">
        <v>300</v>
      </c>
      <c r="B392" s="301"/>
      <c r="C392" s="301"/>
      <c r="D392" s="305">
        <f t="shared" si="6"/>
        <v>0</v>
      </c>
      <c r="E392" s="301"/>
    </row>
    <row r="393" spans="1:5">
      <c r="A393" s="335" t="s">
        <v>301</v>
      </c>
      <c r="B393" s="301">
        <v>12</v>
      </c>
      <c r="C393" s="301">
        <v>10</v>
      </c>
      <c r="D393" s="305">
        <f t="shared" si="6"/>
        <v>83.33</v>
      </c>
      <c r="E393" s="301"/>
    </row>
    <row r="394" spans="1:5">
      <c r="A394" s="335" t="s">
        <v>302</v>
      </c>
      <c r="B394" s="305">
        <f>SUM(B395:B399)</f>
        <v>625</v>
      </c>
      <c r="C394" s="305">
        <f>SUM(C395:C399)</f>
        <v>530</v>
      </c>
      <c r="D394" s="305">
        <f t="shared" si="6"/>
        <v>84.8</v>
      </c>
      <c r="E394" s="301"/>
    </row>
    <row r="395" spans="1:5">
      <c r="A395" s="335" t="s">
        <v>303</v>
      </c>
      <c r="B395" s="301">
        <v>385</v>
      </c>
      <c r="C395" s="301">
        <v>300</v>
      </c>
      <c r="D395" s="305">
        <f t="shared" si="6"/>
        <v>77.92</v>
      </c>
      <c r="E395" s="301"/>
    </row>
    <row r="396" spans="1:5">
      <c r="A396" s="334" t="s">
        <v>304</v>
      </c>
      <c r="B396" s="301">
        <v>212</v>
      </c>
      <c r="C396" s="301">
        <v>200</v>
      </c>
      <c r="D396" s="305">
        <f t="shared" si="6"/>
        <v>94.34</v>
      </c>
      <c r="E396" s="301"/>
    </row>
    <row r="397" spans="1:5">
      <c r="A397" s="334" t="s">
        <v>305</v>
      </c>
      <c r="B397" s="301"/>
      <c r="C397" s="301"/>
      <c r="D397" s="305">
        <f t="shared" si="6"/>
        <v>0</v>
      </c>
      <c r="E397" s="301"/>
    </row>
    <row r="398" spans="1:5">
      <c r="A398" s="334" t="s">
        <v>306</v>
      </c>
      <c r="B398" s="301"/>
      <c r="C398" s="301"/>
      <c r="D398" s="305">
        <f t="shared" si="6"/>
        <v>0</v>
      </c>
      <c r="E398" s="301"/>
    </row>
    <row r="399" spans="1:5">
      <c r="A399" s="334" t="s">
        <v>307</v>
      </c>
      <c r="B399" s="301">
        <v>28</v>
      </c>
      <c r="C399" s="301">
        <v>30</v>
      </c>
      <c r="D399" s="305">
        <f t="shared" si="6"/>
        <v>107.14</v>
      </c>
      <c r="E399" s="301"/>
    </row>
    <row r="400" spans="1:5">
      <c r="A400" s="334" t="s">
        <v>308</v>
      </c>
      <c r="B400" s="305">
        <f>SUM(B401:B406)</f>
        <v>0</v>
      </c>
      <c r="C400" s="305">
        <f>SUM(C401:C406)</f>
        <v>0</v>
      </c>
      <c r="D400" s="305">
        <f t="shared" si="6"/>
        <v>0</v>
      </c>
      <c r="E400" s="301"/>
    </row>
    <row r="401" spans="1:5">
      <c r="A401" s="335" t="s">
        <v>309</v>
      </c>
      <c r="B401" s="301"/>
      <c r="C401" s="301"/>
      <c r="D401" s="305">
        <f t="shared" si="6"/>
        <v>0</v>
      </c>
      <c r="E401" s="301"/>
    </row>
    <row r="402" spans="1:5">
      <c r="A402" s="335" t="s">
        <v>310</v>
      </c>
      <c r="B402" s="301"/>
      <c r="C402" s="301"/>
      <c r="D402" s="305">
        <f t="shared" si="6"/>
        <v>0</v>
      </c>
      <c r="E402" s="301"/>
    </row>
    <row r="403" spans="1:5">
      <c r="A403" s="335" t="s">
        <v>311</v>
      </c>
      <c r="B403" s="301"/>
      <c r="C403" s="301"/>
      <c r="D403" s="305">
        <f t="shared" si="6"/>
        <v>0</v>
      </c>
      <c r="E403" s="301"/>
    </row>
    <row r="404" spans="1:5">
      <c r="A404" s="301" t="s">
        <v>312</v>
      </c>
      <c r="B404" s="301"/>
      <c r="C404" s="301"/>
      <c r="D404" s="305">
        <f t="shared" si="6"/>
        <v>0</v>
      </c>
      <c r="E404" s="301"/>
    </row>
    <row r="405" spans="1:5">
      <c r="A405" s="334" t="s">
        <v>313</v>
      </c>
      <c r="B405" s="301"/>
      <c r="C405" s="301"/>
      <c r="D405" s="305">
        <f t="shared" si="6"/>
        <v>0</v>
      </c>
      <c r="E405" s="301"/>
    </row>
    <row r="406" spans="1:5">
      <c r="A406" s="334" t="s">
        <v>314</v>
      </c>
      <c r="B406" s="301"/>
      <c r="C406" s="301"/>
      <c r="D406" s="305">
        <f t="shared" si="6"/>
        <v>0</v>
      </c>
      <c r="E406" s="301"/>
    </row>
    <row r="407" spans="1:5">
      <c r="A407" s="334" t="s">
        <v>315</v>
      </c>
      <c r="B407" s="305"/>
      <c r="C407" s="305"/>
      <c r="D407" s="305">
        <f t="shared" si="6"/>
        <v>0</v>
      </c>
      <c r="E407" s="301"/>
    </row>
    <row r="408" spans="1:5">
      <c r="A408" s="301" t="s">
        <v>316</v>
      </c>
      <c r="B408" s="305">
        <f>B409+B414+B422+B428+B432+B437+B442+B449+B453+B457</f>
        <v>13399</v>
      </c>
      <c r="C408" s="305">
        <f>C409+C414+C422+C428+C432+C437+C442+C449+C453+C457</f>
        <v>12480</v>
      </c>
      <c r="D408" s="305">
        <f t="shared" si="6"/>
        <v>93.14</v>
      </c>
      <c r="E408" s="301"/>
    </row>
    <row r="409" spans="1:5">
      <c r="A409" s="335" t="s">
        <v>317</v>
      </c>
      <c r="B409" s="305">
        <f>SUM(B410:B413)</f>
        <v>94</v>
      </c>
      <c r="C409" s="305">
        <f>SUM(C410:C413)</f>
        <v>80</v>
      </c>
      <c r="D409" s="305">
        <f t="shared" si="6"/>
        <v>85.11</v>
      </c>
      <c r="E409" s="301"/>
    </row>
    <row r="410" spans="1:5">
      <c r="A410" s="334" t="s">
        <v>60</v>
      </c>
      <c r="B410" s="301">
        <v>94</v>
      </c>
      <c r="C410" s="301">
        <v>80</v>
      </c>
      <c r="D410" s="305">
        <f t="shared" si="6"/>
        <v>85.11</v>
      </c>
      <c r="E410" s="301"/>
    </row>
    <row r="411" spans="1:5">
      <c r="A411" s="334" t="s">
        <v>61</v>
      </c>
      <c r="B411" s="301"/>
      <c r="C411" s="301"/>
      <c r="D411" s="305">
        <f t="shared" si="6"/>
        <v>0</v>
      </c>
      <c r="E411" s="301"/>
    </row>
    <row r="412" spans="1:5">
      <c r="A412" s="334" t="s">
        <v>62</v>
      </c>
      <c r="B412" s="301"/>
      <c r="C412" s="301"/>
      <c r="D412" s="305">
        <f t="shared" si="6"/>
        <v>0</v>
      </c>
      <c r="E412" s="301"/>
    </row>
    <row r="413" spans="1:5">
      <c r="A413" s="335" t="s">
        <v>318</v>
      </c>
      <c r="B413" s="301"/>
      <c r="C413" s="301"/>
      <c r="D413" s="305">
        <f t="shared" si="6"/>
        <v>0</v>
      </c>
      <c r="E413" s="301"/>
    </row>
    <row r="414" spans="1:5">
      <c r="A414" s="334" t="s">
        <v>319</v>
      </c>
      <c r="B414" s="305">
        <f>SUM(B415:B421)</f>
        <v>0</v>
      </c>
      <c r="C414" s="305">
        <f>SUM(C415:C421)</f>
        <v>0</v>
      </c>
      <c r="D414" s="305">
        <f t="shared" si="6"/>
        <v>0</v>
      </c>
      <c r="E414" s="301"/>
    </row>
    <row r="415" spans="1:5">
      <c r="A415" s="334" t="s">
        <v>320</v>
      </c>
      <c r="B415" s="301"/>
      <c r="C415" s="301"/>
      <c r="D415" s="305">
        <f t="shared" si="6"/>
        <v>0</v>
      </c>
      <c r="E415" s="301"/>
    </row>
    <row r="416" spans="1:5">
      <c r="A416" s="301" t="s">
        <v>321</v>
      </c>
      <c r="B416" s="301"/>
      <c r="C416" s="301"/>
      <c r="D416" s="305">
        <f t="shared" si="6"/>
        <v>0</v>
      </c>
      <c r="E416" s="301"/>
    </row>
    <row r="417" spans="1:5">
      <c r="A417" s="334" t="s">
        <v>322</v>
      </c>
      <c r="B417" s="301"/>
      <c r="C417" s="301"/>
      <c r="D417" s="305">
        <f t="shared" si="6"/>
        <v>0</v>
      </c>
      <c r="E417" s="301"/>
    </row>
    <row r="418" spans="1:5">
      <c r="A418" s="334" t="s">
        <v>323</v>
      </c>
      <c r="B418" s="301"/>
      <c r="C418" s="301"/>
      <c r="D418" s="305">
        <f t="shared" si="6"/>
        <v>0</v>
      </c>
      <c r="E418" s="301"/>
    </row>
    <row r="419" spans="1:5">
      <c r="A419" s="334" t="s">
        <v>324</v>
      </c>
      <c r="B419" s="301"/>
      <c r="C419" s="301"/>
      <c r="D419" s="305">
        <f t="shared" si="6"/>
        <v>0</v>
      </c>
      <c r="E419" s="301"/>
    </row>
    <row r="420" spans="1:5">
      <c r="A420" s="335" t="s">
        <v>325</v>
      </c>
      <c r="B420" s="301"/>
      <c r="C420" s="301"/>
      <c r="D420" s="305">
        <f t="shared" si="6"/>
        <v>0</v>
      </c>
      <c r="E420" s="301"/>
    </row>
    <row r="421" spans="1:5">
      <c r="A421" s="335" t="s">
        <v>326</v>
      </c>
      <c r="B421" s="301"/>
      <c r="C421" s="301"/>
      <c r="D421" s="305">
        <f t="shared" si="6"/>
        <v>0</v>
      </c>
      <c r="E421" s="301"/>
    </row>
    <row r="422" spans="1:5">
      <c r="A422" s="335" t="s">
        <v>327</v>
      </c>
      <c r="B422" s="305">
        <f>SUM(B423:B427)</f>
        <v>0</v>
      </c>
      <c r="C422" s="305">
        <f>SUM(C423:C427)</f>
        <v>0</v>
      </c>
      <c r="D422" s="305">
        <f t="shared" si="6"/>
        <v>0</v>
      </c>
      <c r="E422" s="301"/>
    </row>
    <row r="423" spans="1:5">
      <c r="A423" s="334" t="s">
        <v>320</v>
      </c>
      <c r="B423" s="301"/>
      <c r="C423" s="301"/>
      <c r="D423" s="305">
        <f t="shared" si="6"/>
        <v>0</v>
      </c>
      <c r="E423" s="301"/>
    </row>
    <row r="424" spans="1:5">
      <c r="A424" s="334" t="s">
        <v>328</v>
      </c>
      <c r="B424" s="301"/>
      <c r="C424" s="301"/>
      <c r="D424" s="305">
        <f t="shared" si="6"/>
        <v>0</v>
      </c>
      <c r="E424" s="301"/>
    </row>
    <row r="425" spans="1:5">
      <c r="A425" s="334" t="s">
        <v>329</v>
      </c>
      <c r="B425" s="301"/>
      <c r="C425" s="301"/>
      <c r="D425" s="305">
        <f t="shared" si="6"/>
        <v>0</v>
      </c>
      <c r="E425" s="301"/>
    </row>
    <row r="426" spans="1:5">
      <c r="A426" s="335" t="s">
        <v>330</v>
      </c>
      <c r="B426" s="301"/>
      <c r="C426" s="301"/>
      <c r="D426" s="305">
        <f t="shared" si="6"/>
        <v>0</v>
      </c>
      <c r="E426" s="301"/>
    </row>
    <row r="427" spans="1:5">
      <c r="A427" s="335" t="s">
        <v>331</v>
      </c>
      <c r="B427" s="301"/>
      <c r="C427" s="301"/>
      <c r="D427" s="305">
        <f t="shared" si="6"/>
        <v>0</v>
      </c>
      <c r="E427" s="301"/>
    </row>
    <row r="428" spans="1:5">
      <c r="A428" s="335" t="s">
        <v>332</v>
      </c>
      <c r="B428" s="305">
        <f>SUM(B429:B431)</f>
        <v>236</v>
      </c>
      <c r="C428" s="305">
        <f>SUM(C429:C431)</f>
        <v>200</v>
      </c>
      <c r="D428" s="305">
        <f t="shared" si="6"/>
        <v>84.75</v>
      </c>
      <c r="E428" s="301"/>
    </row>
    <row r="429" spans="1:5">
      <c r="A429" s="301" t="s">
        <v>320</v>
      </c>
      <c r="B429" s="301"/>
      <c r="C429" s="301"/>
      <c r="D429" s="305">
        <f t="shared" si="6"/>
        <v>0</v>
      </c>
      <c r="E429" s="301"/>
    </row>
    <row r="430" spans="1:5">
      <c r="A430" s="334" t="s">
        <v>333</v>
      </c>
      <c r="B430" s="301"/>
      <c r="C430" s="301"/>
      <c r="D430" s="305">
        <f t="shared" si="6"/>
        <v>0</v>
      </c>
      <c r="E430" s="301"/>
    </row>
    <row r="431" spans="1:5">
      <c r="A431" s="335" t="s">
        <v>334</v>
      </c>
      <c r="B431" s="301">
        <v>236</v>
      </c>
      <c r="C431" s="301">
        <v>200</v>
      </c>
      <c r="D431" s="305">
        <f t="shared" si="6"/>
        <v>84.75</v>
      </c>
      <c r="E431" s="301"/>
    </row>
    <row r="432" spans="1:5">
      <c r="A432" s="335" t="s">
        <v>335</v>
      </c>
      <c r="B432" s="305">
        <f>SUM(B433:B436)</f>
        <v>50</v>
      </c>
      <c r="C432" s="305">
        <f>SUM(C433:C436)</f>
        <v>50</v>
      </c>
      <c r="D432" s="305">
        <f t="shared" si="6"/>
        <v>100</v>
      </c>
      <c r="E432" s="301"/>
    </row>
    <row r="433" spans="1:5">
      <c r="A433" s="335" t="s">
        <v>320</v>
      </c>
      <c r="B433" s="301"/>
      <c r="C433" s="301"/>
      <c r="D433" s="305">
        <f t="shared" si="6"/>
        <v>0</v>
      </c>
      <c r="E433" s="301"/>
    </row>
    <row r="434" spans="1:5">
      <c r="A434" s="334" t="s">
        <v>336</v>
      </c>
      <c r="B434" s="301"/>
      <c r="C434" s="301"/>
      <c r="D434" s="305">
        <f t="shared" si="6"/>
        <v>0</v>
      </c>
      <c r="E434" s="301"/>
    </row>
    <row r="435" spans="1:5">
      <c r="A435" s="334" t="s">
        <v>337</v>
      </c>
      <c r="B435" s="301"/>
      <c r="C435" s="301"/>
      <c r="D435" s="305">
        <f t="shared" si="6"/>
        <v>0</v>
      </c>
      <c r="E435" s="301"/>
    </row>
    <row r="436" spans="1:5">
      <c r="A436" s="334" t="s">
        <v>338</v>
      </c>
      <c r="B436" s="301">
        <v>50</v>
      </c>
      <c r="C436" s="301">
        <v>50</v>
      </c>
      <c r="D436" s="305">
        <f t="shared" si="6"/>
        <v>100</v>
      </c>
      <c r="E436" s="301"/>
    </row>
    <row r="437" spans="1:5">
      <c r="A437" s="335" t="s">
        <v>339</v>
      </c>
      <c r="B437" s="305">
        <f>SUM(B438:B441)</f>
        <v>0</v>
      </c>
      <c r="C437" s="305">
        <f>SUM(C438:C441)</f>
        <v>0</v>
      </c>
      <c r="D437" s="305">
        <f t="shared" si="6"/>
        <v>0</v>
      </c>
      <c r="E437" s="301"/>
    </row>
    <row r="438" spans="1:5">
      <c r="A438" s="335" t="s">
        <v>340</v>
      </c>
      <c r="B438" s="301"/>
      <c r="C438" s="301"/>
      <c r="D438" s="305">
        <f t="shared" si="6"/>
        <v>0</v>
      </c>
      <c r="E438" s="301"/>
    </row>
    <row r="439" spans="1:5">
      <c r="A439" s="335" t="s">
        <v>341</v>
      </c>
      <c r="B439" s="301"/>
      <c r="C439" s="301"/>
      <c r="D439" s="305">
        <f t="shared" si="6"/>
        <v>0</v>
      </c>
      <c r="E439" s="301"/>
    </row>
    <row r="440" spans="1:5">
      <c r="A440" s="335" t="s">
        <v>342</v>
      </c>
      <c r="B440" s="301"/>
      <c r="C440" s="301"/>
      <c r="D440" s="305">
        <f t="shared" si="6"/>
        <v>0</v>
      </c>
      <c r="E440" s="301"/>
    </row>
    <row r="441" spans="1:5">
      <c r="A441" s="335" t="s">
        <v>343</v>
      </c>
      <c r="B441" s="301"/>
      <c r="C441" s="301"/>
      <c r="D441" s="305">
        <f t="shared" si="6"/>
        <v>0</v>
      </c>
      <c r="E441" s="301"/>
    </row>
    <row r="442" spans="1:5">
      <c r="A442" s="334" t="s">
        <v>344</v>
      </c>
      <c r="B442" s="305">
        <f>SUM(B443:B448)</f>
        <v>150</v>
      </c>
      <c r="C442" s="305">
        <f>SUM(C443:C448)</f>
        <v>150</v>
      </c>
      <c r="D442" s="305">
        <f t="shared" si="6"/>
        <v>100</v>
      </c>
      <c r="E442" s="301"/>
    </row>
    <row r="443" spans="1:5">
      <c r="A443" s="334" t="s">
        <v>320</v>
      </c>
      <c r="B443" s="301">
        <v>123</v>
      </c>
      <c r="C443" s="301">
        <v>120</v>
      </c>
      <c r="D443" s="305">
        <f t="shared" si="6"/>
        <v>97.56</v>
      </c>
      <c r="E443" s="301"/>
    </row>
    <row r="444" spans="1:5">
      <c r="A444" s="335" t="s">
        <v>345</v>
      </c>
      <c r="B444" s="301">
        <v>17</v>
      </c>
      <c r="C444" s="301">
        <v>20</v>
      </c>
      <c r="D444" s="305">
        <f t="shared" si="6"/>
        <v>117.65</v>
      </c>
      <c r="E444" s="301"/>
    </row>
    <row r="445" spans="1:5">
      <c r="A445" s="335" t="s">
        <v>346</v>
      </c>
      <c r="B445" s="301"/>
      <c r="C445" s="301"/>
      <c r="D445" s="305">
        <f t="shared" si="6"/>
        <v>0</v>
      </c>
      <c r="E445" s="301"/>
    </row>
    <row r="446" spans="1:5">
      <c r="A446" s="335" t="s">
        <v>347</v>
      </c>
      <c r="B446" s="301"/>
      <c r="C446" s="301"/>
      <c r="D446" s="305">
        <f t="shared" si="6"/>
        <v>0</v>
      </c>
      <c r="E446" s="301"/>
    </row>
    <row r="447" spans="1:5">
      <c r="A447" s="334" t="s">
        <v>348</v>
      </c>
      <c r="B447" s="301"/>
      <c r="C447" s="301"/>
      <c r="D447" s="305">
        <f t="shared" si="6"/>
        <v>0</v>
      </c>
      <c r="E447" s="301"/>
    </row>
    <row r="448" spans="1:5">
      <c r="A448" s="334" t="s">
        <v>349</v>
      </c>
      <c r="B448" s="301">
        <v>10</v>
      </c>
      <c r="C448" s="301">
        <v>10</v>
      </c>
      <c r="D448" s="305">
        <f t="shared" si="6"/>
        <v>100</v>
      </c>
      <c r="E448" s="301"/>
    </row>
    <row r="449" spans="1:5">
      <c r="A449" s="334" t="s">
        <v>350</v>
      </c>
      <c r="B449" s="305">
        <f>SUM(B450:B452)</f>
        <v>0</v>
      </c>
      <c r="C449" s="305">
        <f>SUM(C450:C452)</f>
        <v>0</v>
      </c>
      <c r="D449" s="305">
        <f t="shared" si="6"/>
        <v>0</v>
      </c>
      <c r="E449" s="301"/>
    </row>
    <row r="450" spans="1:5">
      <c r="A450" s="335" t="s">
        <v>351</v>
      </c>
      <c r="B450" s="301"/>
      <c r="C450" s="301"/>
      <c r="D450" s="305">
        <f t="shared" si="6"/>
        <v>0</v>
      </c>
      <c r="E450" s="301"/>
    </row>
    <row r="451" spans="1:5">
      <c r="A451" s="335" t="s">
        <v>352</v>
      </c>
      <c r="B451" s="301"/>
      <c r="C451" s="301"/>
      <c r="D451" s="305">
        <f t="shared" si="6"/>
        <v>0</v>
      </c>
      <c r="E451" s="301"/>
    </row>
    <row r="452" spans="1:5">
      <c r="A452" s="335" t="s">
        <v>353</v>
      </c>
      <c r="B452" s="301"/>
      <c r="C452" s="301"/>
      <c r="D452" s="305">
        <f t="shared" si="6"/>
        <v>0</v>
      </c>
      <c r="E452" s="301"/>
    </row>
    <row r="453" spans="1:5">
      <c r="A453" s="301" t="s">
        <v>354</v>
      </c>
      <c r="B453" s="305">
        <f>SUM(B454:B456)</f>
        <v>0</v>
      </c>
      <c r="C453" s="305">
        <f>SUM(C454:C456)</f>
        <v>0</v>
      </c>
      <c r="D453" s="305">
        <f t="shared" si="6"/>
        <v>0</v>
      </c>
      <c r="E453" s="301"/>
    </row>
    <row r="454" spans="1:5">
      <c r="A454" s="335" t="s">
        <v>355</v>
      </c>
      <c r="B454" s="301"/>
      <c r="C454" s="301"/>
      <c r="D454" s="305">
        <f t="shared" ref="D454:D519" si="7">ROUND(IF(B454=0,0,C454/B454*100),2)</f>
        <v>0</v>
      </c>
      <c r="E454" s="301"/>
    </row>
    <row r="455" spans="1:5">
      <c r="A455" s="335" t="s">
        <v>356</v>
      </c>
      <c r="B455" s="301"/>
      <c r="C455" s="301"/>
      <c r="D455" s="305">
        <f t="shared" si="7"/>
        <v>0</v>
      </c>
      <c r="E455" s="301"/>
    </row>
    <row r="456" spans="1:5">
      <c r="A456" s="335" t="s">
        <v>357</v>
      </c>
      <c r="B456" s="301"/>
      <c r="C456" s="301"/>
      <c r="D456" s="305">
        <f t="shared" si="7"/>
        <v>0</v>
      </c>
      <c r="E456" s="301"/>
    </row>
    <row r="457" spans="1:5">
      <c r="A457" s="334" t="s">
        <v>358</v>
      </c>
      <c r="B457" s="305">
        <f>SUM(B458:B461)</f>
        <v>12869</v>
      </c>
      <c r="C457" s="305">
        <f>SUM(C458:C461)</f>
        <v>12000</v>
      </c>
      <c r="D457" s="305">
        <f t="shared" si="7"/>
        <v>93.25</v>
      </c>
      <c r="E457" s="301"/>
    </row>
    <row r="458" spans="1:5">
      <c r="A458" s="334" t="s">
        <v>359</v>
      </c>
      <c r="B458" s="301"/>
      <c r="C458" s="301"/>
      <c r="D458" s="305">
        <f t="shared" si="7"/>
        <v>0</v>
      </c>
      <c r="E458" s="301"/>
    </row>
    <row r="459" spans="1:5">
      <c r="A459" s="335" t="s">
        <v>360</v>
      </c>
      <c r="B459" s="301"/>
      <c r="C459" s="301"/>
      <c r="D459" s="305">
        <f t="shared" si="7"/>
        <v>0</v>
      </c>
      <c r="E459" s="301"/>
    </row>
    <row r="460" spans="1:5">
      <c r="A460" s="335" t="s">
        <v>361</v>
      </c>
      <c r="B460" s="301"/>
      <c r="C460" s="301"/>
      <c r="D460" s="305">
        <f t="shared" si="7"/>
        <v>0</v>
      </c>
      <c r="E460" s="301"/>
    </row>
    <row r="461" spans="1:5">
      <c r="A461" s="335" t="s">
        <v>362</v>
      </c>
      <c r="B461" s="301">
        <v>12869</v>
      </c>
      <c r="C461" s="301">
        <v>12000</v>
      </c>
      <c r="D461" s="305">
        <f t="shared" si="7"/>
        <v>93.25</v>
      </c>
      <c r="E461" s="301"/>
    </row>
    <row r="462" spans="1:5">
      <c r="A462" s="301" t="s">
        <v>363</v>
      </c>
      <c r="B462" s="305">
        <f>B463+B479+B487+B498+B507+B515</f>
        <v>5967</v>
      </c>
      <c r="C462" s="305">
        <f>C463+C479+C487+C498+C507+C515</f>
        <v>15430</v>
      </c>
      <c r="D462" s="305">
        <f t="shared" si="7"/>
        <v>258.59</v>
      </c>
      <c r="E462" s="301"/>
    </row>
    <row r="463" spans="1:5">
      <c r="A463" s="301" t="s">
        <v>364</v>
      </c>
      <c r="B463" s="305">
        <f>SUM(B464:B478)</f>
        <v>3680</v>
      </c>
      <c r="C463" s="305">
        <f>SUM(C464:C478)</f>
        <v>3350</v>
      </c>
      <c r="D463" s="305">
        <f t="shared" si="7"/>
        <v>91.03</v>
      </c>
      <c r="E463" s="301"/>
    </row>
    <row r="464" spans="1:5">
      <c r="A464" s="301" t="s">
        <v>60</v>
      </c>
      <c r="B464" s="301">
        <v>706</v>
      </c>
      <c r="C464" s="301">
        <v>600</v>
      </c>
      <c r="D464" s="305">
        <f t="shared" si="7"/>
        <v>84.99</v>
      </c>
      <c r="E464" s="301"/>
    </row>
    <row r="465" spans="1:5">
      <c r="A465" s="301" t="s">
        <v>61</v>
      </c>
      <c r="B465" s="301"/>
      <c r="C465" s="301"/>
      <c r="D465" s="305">
        <f t="shared" si="7"/>
        <v>0</v>
      </c>
      <c r="E465" s="301"/>
    </row>
    <row r="466" spans="1:5">
      <c r="A466" s="301" t="s">
        <v>62</v>
      </c>
      <c r="B466" s="301"/>
      <c r="C466" s="301"/>
      <c r="D466" s="305">
        <f t="shared" si="7"/>
        <v>0</v>
      </c>
      <c r="E466" s="301"/>
    </row>
    <row r="467" spans="1:5">
      <c r="A467" s="301" t="s">
        <v>365</v>
      </c>
      <c r="B467" s="301">
        <v>142</v>
      </c>
      <c r="C467" s="301">
        <v>150</v>
      </c>
      <c r="D467" s="305">
        <f t="shared" si="7"/>
        <v>105.63</v>
      </c>
      <c r="E467" s="301"/>
    </row>
    <row r="468" spans="1:5">
      <c r="A468" s="301" t="s">
        <v>366</v>
      </c>
      <c r="B468" s="301">
        <v>226</v>
      </c>
      <c r="C468" s="301">
        <v>200</v>
      </c>
      <c r="D468" s="305">
        <f t="shared" si="7"/>
        <v>88.5</v>
      </c>
      <c r="E468" s="301"/>
    </row>
    <row r="469" spans="1:5">
      <c r="A469" s="301" t="s">
        <v>367</v>
      </c>
      <c r="B469" s="301">
        <v>35</v>
      </c>
      <c r="C469" s="301">
        <v>50</v>
      </c>
      <c r="D469" s="305">
        <f t="shared" si="7"/>
        <v>142.86</v>
      </c>
      <c r="E469" s="301"/>
    </row>
    <row r="470" spans="1:5">
      <c r="A470" s="301" t="s">
        <v>368</v>
      </c>
      <c r="B470" s="301">
        <v>203</v>
      </c>
      <c r="C470" s="301">
        <v>200</v>
      </c>
      <c r="D470" s="305">
        <f t="shared" si="7"/>
        <v>98.52</v>
      </c>
      <c r="E470" s="301"/>
    </row>
    <row r="471" spans="1:5">
      <c r="A471" s="301" t="s">
        <v>369</v>
      </c>
      <c r="B471" s="301"/>
      <c r="C471" s="301"/>
      <c r="D471" s="305">
        <f t="shared" si="7"/>
        <v>0</v>
      </c>
      <c r="E471" s="301"/>
    </row>
    <row r="472" spans="1:5">
      <c r="A472" s="301" t="s">
        <v>370</v>
      </c>
      <c r="B472" s="301">
        <v>103</v>
      </c>
      <c r="C472" s="301">
        <v>100</v>
      </c>
      <c r="D472" s="305">
        <f t="shared" si="7"/>
        <v>97.09</v>
      </c>
      <c r="E472" s="301"/>
    </row>
    <row r="473" spans="1:5">
      <c r="A473" s="301" t="s">
        <v>371</v>
      </c>
      <c r="B473" s="301"/>
      <c r="C473" s="301"/>
      <c r="D473" s="305">
        <f t="shared" si="7"/>
        <v>0</v>
      </c>
      <c r="E473" s="301"/>
    </row>
    <row r="474" spans="1:5">
      <c r="A474" s="301" t="s">
        <v>372</v>
      </c>
      <c r="B474" s="301">
        <v>31</v>
      </c>
      <c r="C474" s="301">
        <v>50</v>
      </c>
      <c r="D474" s="305">
        <f t="shared" si="7"/>
        <v>161.29</v>
      </c>
      <c r="E474" s="301"/>
    </row>
    <row r="475" spans="1:5">
      <c r="A475" s="301" t="s">
        <v>373</v>
      </c>
      <c r="B475" s="301"/>
      <c r="C475" s="301"/>
      <c r="D475" s="305">
        <f t="shared" si="7"/>
        <v>0</v>
      </c>
      <c r="E475" s="301"/>
    </row>
    <row r="476" spans="1:5">
      <c r="A476" s="301" t="s">
        <v>374</v>
      </c>
      <c r="B476" s="301"/>
      <c r="C476" s="301"/>
      <c r="D476" s="305">
        <f t="shared" si="7"/>
        <v>0</v>
      </c>
      <c r="E476" s="301"/>
    </row>
    <row r="477" spans="1:5">
      <c r="A477" s="301" t="s">
        <v>375</v>
      </c>
      <c r="B477" s="301"/>
      <c r="C477" s="301"/>
      <c r="D477" s="305">
        <f t="shared" si="7"/>
        <v>0</v>
      </c>
      <c r="E477" s="301"/>
    </row>
    <row r="478" spans="1:5">
      <c r="A478" s="301" t="s">
        <v>376</v>
      </c>
      <c r="B478" s="301">
        <v>2234</v>
      </c>
      <c r="C478" s="301">
        <v>2000</v>
      </c>
      <c r="D478" s="305">
        <f t="shared" si="7"/>
        <v>89.53</v>
      </c>
      <c r="E478" s="301"/>
    </row>
    <row r="479" spans="1:5">
      <c r="A479" s="301" t="s">
        <v>377</v>
      </c>
      <c r="B479" s="305">
        <f>SUM(B480:B486)</f>
        <v>1318</v>
      </c>
      <c r="C479" s="305">
        <f>SUM(C480:C486)</f>
        <v>1200</v>
      </c>
      <c r="D479" s="305">
        <f t="shared" si="7"/>
        <v>91.05</v>
      </c>
      <c r="E479" s="301"/>
    </row>
    <row r="480" spans="1:5">
      <c r="A480" s="301" t="s">
        <v>60</v>
      </c>
      <c r="B480" s="301"/>
      <c r="C480" s="301"/>
      <c r="D480" s="305">
        <f t="shared" si="7"/>
        <v>0</v>
      </c>
      <c r="E480" s="301"/>
    </row>
    <row r="481" spans="1:5">
      <c r="A481" s="301" t="s">
        <v>61</v>
      </c>
      <c r="B481" s="301"/>
      <c r="C481" s="301"/>
      <c r="D481" s="305">
        <f t="shared" si="7"/>
        <v>0</v>
      </c>
      <c r="E481" s="301"/>
    </row>
    <row r="482" spans="1:5">
      <c r="A482" s="301" t="s">
        <v>62</v>
      </c>
      <c r="B482" s="301"/>
      <c r="C482" s="301"/>
      <c r="D482" s="305">
        <f t="shared" si="7"/>
        <v>0</v>
      </c>
      <c r="E482" s="301"/>
    </row>
    <row r="483" spans="1:5">
      <c r="A483" s="301" t="s">
        <v>378</v>
      </c>
      <c r="B483" s="301"/>
      <c r="C483" s="301"/>
      <c r="D483" s="305">
        <f t="shared" si="7"/>
        <v>0</v>
      </c>
      <c r="E483" s="301"/>
    </row>
    <row r="484" spans="1:5">
      <c r="A484" s="301" t="s">
        <v>379</v>
      </c>
      <c r="B484" s="301">
        <v>1318</v>
      </c>
      <c r="C484" s="301">
        <v>1200</v>
      </c>
      <c r="D484" s="305">
        <f t="shared" si="7"/>
        <v>91.05</v>
      </c>
      <c r="E484" s="301"/>
    </row>
    <row r="485" spans="1:5">
      <c r="A485" s="301" t="s">
        <v>380</v>
      </c>
      <c r="B485" s="301"/>
      <c r="C485" s="301"/>
      <c r="D485" s="305">
        <f t="shared" si="7"/>
        <v>0</v>
      </c>
      <c r="E485" s="301"/>
    </row>
    <row r="486" spans="1:5">
      <c r="A486" s="301" t="s">
        <v>381</v>
      </c>
      <c r="B486" s="301"/>
      <c r="C486" s="301"/>
      <c r="D486" s="305">
        <f t="shared" si="7"/>
        <v>0</v>
      </c>
      <c r="E486" s="301"/>
    </row>
    <row r="487" spans="1:5">
      <c r="A487" s="301" t="s">
        <v>382</v>
      </c>
      <c r="B487" s="305">
        <f>SUM(B488:B497)</f>
        <v>320</v>
      </c>
      <c r="C487" s="305">
        <f>SUM(C488:C497)</f>
        <v>300</v>
      </c>
      <c r="D487" s="305">
        <f t="shared" si="7"/>
        <v>93.75</v>
      </c>
      <c r="E487" s="301"/>
    </row>
    <row r="488" spans="1:5">
      <c r="A488" s="301" t="s">
        <v>60</v>
      </c>
      <c r="B488" s="301">
        <v>133</v>
      </c>
      <c r="C488" s="301">
        <v>120</v>
      </c>
      <c r="D488" s="305">
        <f t="shared" si="7"/>
        <v>90.23</v>
      </c>
      <c r="E488" s="301"/>
    </row>
    <row r="489" spans="1:5">
      <c r="A489" s="301" t="s">
        <v>61</v>
      </c>
      <c r="B489" s="301"/>
      <c r="C489" s="301"/>
      <c r="D489" s="305">
        <f t="shared" si="7"/>
        <v>0</v>
      </c>
      <c r="E489" s="301"/>
    </row>
    <row r="490" spans="1:5">
      <c r="A490" s="301" t="s">
        <v>62</v>
      </c>
      <c r="B490" s="301"/>
      <c r="C490" s="301"/>
      <c r="D490" s="305">
        <f t="shared" si="7"/>
        <v>0</v>
      </c>
      <c r="E490" s="301"/>
    </row>
    <row r="491" spans="1:5">
      <c r="A491" s="301" t="s">
        <v>383</v>
      </c>
      <c r="B491" s="301"/>
      <c r="C491" s="301"/>
      <c r="D491" s="305">
        <f t="shared" si="7"/>
        <v>0</v>
      </c>
      <c r="E491" s="301"/>
    </row>
    <row r="492" spans="1:5">
      <c r="A492" s="301" t="s">
        <v>384</v>
      </c>
      <c r="B492" s="301">
        <v>50</v>
      </c>
      <c r="C492" s="301">
        <v>50</v>
      </c>
      <c r="D492" s="305">
        <f t="shared" si="7"/>
        <v>100</v>
      </c>
      <c r="E492" s="301"/>
    </row>
    <row r="493" spans="1:5">
      <c r="A493" s="301" t="s">
        <v>385</v>
      </c>
      <c r="B493" s="301"/>
      <c r="C493" s="301"/>
      <c r="D493" s="305">
        <f t="shared" si="7"/>
        <v>0</v>
      </c>
      <c r="E493" s="301"/>
    </row>
    <row r="494" spans="1:5">
      <c r="A494" s="301" t="s">
        <v>386</v>
      </c>
      <c r="B494" s="301">
        <v>83</v>
      </c>
      <c r="C494" s="301">
        <v>80</v>
      </c>
      <c r="D494" s="305">
        <f t="shared" si="7"/>
        <v>96.39</v>
      </c>
      <c r="E494" s="301"/>
    </row>
    <row r="495" spans="1:5">
      <c r="A495" s="301" t="s">
        <v>387</v>
      </c>
      <c r="B495" s="301">
        <v>35</v>
      </c>
      <c r="C495" s="301">
        <v>50</v>
      </c>
      <c r="D495" s="305">
        <f t="shared" si="7"/>
        <v>142.86</v>
      </c>
      <c r="E495" s="301"/>
    </row>
    <row r="496" spans="1:5">
      <c r="A496" s="301" t="s">
        <v>388</v>
      </c>
      <c r="B496" s="301"/>
      <c r="C496" s="301"/>
      <c r="D496" s="305">
        <f t="shared" si="7"/>
        <v>0</v>
      </c>
      <c r="E496" s="301"/>
    </row>
    <row r="497" spans="1:5">
      <c r="A497" s="301" t="s">
        <v>389</v>
      </c>
      <c r="B497" s="301">
        <v>19</v>
      </c>
      <c r="C497" s="301"/>
      <c r="D497" s="305">
        <f t="shared" si="7"/>
        <v>0</v>
      </c>
      <c r="E497" s="301"/>
    </row>
    <row r="498" spans="1:5">
      <c r="A498" s="301" t="s">
        <v>390</v>
      </c>
      <c r="B498" s="305">
        <f>SUM(B499:B506)</f>
        <v>439</v>
      </c>
      <c r="C498" s="305">
        <f>SUM(C499:C506)</f>
        <v>400</v>
      </c>
      <c r="D498" s="305">
        <f t="shared" si="7"/>
        <v>91.12</v>
      </c>
      <c r="E498" s="301"/>
    </row>
    <row r="499" spans="1:5">
      <c r="A499" s="301" t="s">
        <v>60</v>
      </c>
      <c r="B499" s="301"/>
      <c r="C499" s="301"/>
      <c r="D499" s="305">
        <f t="shared" si="7"/>
        <v>0</v>
      </c>
      <c r="E499" s="301"/>
    </row>
    <row r="500" spans="1:5">
      <c r="A500" s="301" t="s">
        <v>391</v>
      </c>
      <c r="B500" s="301"/>
      <c r="C500" s="301"/>
      <c r="D500" s="305">
        <f t="shared" si="7"/>
        <v>0</v>
      </c>
      <c r="E500" s="301"/>
    </row>
    <row r="501" spans="1:5">
      <c r="A501" s="301" t="s">
        <v>62</v>
      </c>
      <c r="B501" s="301"/>
      <c r="C501" s="301"/>
      <c r="D501" s="305">
        <f t="shared" si="7"/>
        <v>0</v>
      </c>
      <c r="E501" s="301"/>
    </row>
    <row r="502" spans="1:5">
      <c r="A502" s="301" t="s">
        <v>392</v>
      </c>
      <c r="B502" s="301"/>
      <c r="C502" s="301"/>
      <c r="D502" s="305">
        <f t="shared" si="7"/>
        <v>0</v>
      </c>
      <c r="E502" s="301"/>
    </row>
    <row r="503" spans="1:5">
      <c r="A503" s="301" t="s">
        <v>393</v>
      </c>
      <c r="B503" s="301"/>
      <c r="C503" s="301"/>
      <c r="D503" s="305">
        <f t="shared" si="7"/>
        <v>0</v>
      </c>
      <c r="E503" s="301"/>
    </row>
    <row r="504" spans="1:5">
      <c r="A504" s="301" t="s">
        <v>394</v>
      </c>
      <c r="B504" s="301"/>
      <c r="C504" s="301"/>
      <c r="D504" s="305">
        <f t="shared" si="7"/>
        <v>0</v>
      </c>
      <c r="E504" s="301"/>
    </row>
    <row r="505" spans="1:5">
      <c r="A505" s="301" t="s">
        <v>395</v>
      </c>
      <c r="B505" s="301"/>
      <c r="C505" s="301"/>
      <c r="D505" s="305">
        <f t="shared" si="7"/>
        <v>0</v>
      </c>
      <c r="E505" s="301"/>
    </row>
    <row r="506" spans="1:5">
      <c r="A506" s="301" t="s">
        <v>396</v>
      </c>
      <c r="B506" s="301">
        <v>439</v>
      </c>
      <c r="C506" s="301">
        <v>400</v>
      </c>
      <c r="D506" s="305">
        <f t="shared" si="7"/>
        <v>91.12</v>
      </c>
      <c r="E506" s="301"/>
    </row>
    <row r="507" spans="1:5">
      <c r="A507" s="301" t="s">
        <v>397</v>
      </c>
      <c r="B507" s="305">
        <f>SUM(B508:B514)</f>
        <v>0</v>
      </c>
      <c r="C507" s="305">
        <f>SUM(C508:C514)</f>
        <v>0</v>
      </c>
      <c r="D507" s="305">
        <f t="shared" si="7"/>
        <v>0</v>
      </c>
      <c r="E507" s="301"/>
    </row>
    <row r="508" spans="1:5">
      <c r="A508" s="301" t="s">
        <v>60</v>
      </c>
      <c r="B508" s="301"/>
      <c r="C508" s="301"/>
      <c r="D508" s="305">
        <f t="shared" si="7"/>
        <v>0</v>
      </c>
      <c r="E508" s="301"/>
    </row>
    <row r="509" spans="1:5">
      <c r="A509" s="301" t="s">
        <v>61</v>
      </c>
      <c r="B509" s="301"/>
      <c r="C509" s="301"/>
      <c r="D509" s="305">
        <f t="shared" si="7"/>
        <v>0</v>
      </c>
      <c r="E509" s="301"/>
    </row>
    <row r="510" spans="1:5">
      <c r="A510" s="301" t="s">
        <v>62</v>
      </c>
      <c r="B510" s="301"/>
      <c r="C510" s="301"/>
      <c r="D510" s="305">
        <f t="shared" si="7"/>
        <v>0</v>
      </c>
      <c r="E510" s="301"/>
    </row>
    <row r="511" spans="1:5">
      <c r="A511" s="301" t="s">
        <v>398</v>
      </c>
      <c r="B511" s="301"/>
      <c r="C511" s="301"/>
      <c r="D511" s="305">
        <f t="shared" si="7"/>
        <v>0</v>
      </c>
      <c r="E511" s="301"/>
    </row>
    <row r="512" spans="1:5">
      <c r="A512" s="301" t="s">
        <v>399</v>
      </c>
      <c r="B512" s="301"/>
      <c r="C512" s="301"/>
      <c r="D512" s="305">
        <f t="shared" si="7"/>
        <v>0</v>
      </c>
      <c r="E512" s="301"/>
    </row>
    <row r="513" spans="1:5">
      <c r="A513" s="301" t="s">
        <v>400</v>
      </c>
      <c r="B513" s="301"/>
      <c r="C513" s="301"/>
      <c r="D513" s="305">
        <f t="shared" si="7"/>
        <v>0</v>
      </c>
      <c r="E513" s="301"/>
    </row>
    <row r="514" spans="1:5">
      <c r="A514" s="301" t="s">
        <v>401</v>
      </c>
      <c r="B514" s="301"/>
      <c r="C514" s="301"/>
      <c r="D514" s="305">
        <f t="shared" si="7"/>
        <v>0</v>
      </c>
      <c r="E514" s="301"/>
    </row>
    <row r="515" spans="1:5">
      <c r="A515" s="301" t="s">
        <v>402</v>
      </c>
      <c r="B515" s="305">
        <f>SUM(B516:B518)</f>
        <v>210</v>
      </c>
      <c r="C515" s="305">
        <f>SUM(C516:C518)</f>
        <v>10180</v>
      </c>
      <c r="D515" s="305">
        <f t="shared" si="7"/>
        <v>4847.62</v>
      </c>
      <c r="E515" s="301"/>
    </row>
    <row r="516" spans="1:5">
      <c r="A516" s="301" t="s">
        <v>403</v>
      </c>
      <c r="B516" s="301"/>
      <c r="C516" s="301"/>
      <c r="D516" s="305">
        <f t="shared" si="7"/>
        <v>0</v>
      </c>
      <c r="E516" s="301"/>
    </row>
    <row r="517" spans="1:5">
      <c r="A517" s="301" t="s">
        <v>404</v>
      </c>
      <c r="B517" s="301">
        <v>30</v>
      </c>
      <c r="C517" s="301">
        <v>20</v>
      </c>
      <c r="D517" s="305">
        <f t="shared" si="7"/>
        <v>66.67</v>
      </c>
      <c r="E517" s="301"/>
    </row>
    <row r="518" spans="1:5">
      <c r="A518" s="301" t="s">
        <v>405</v>
      </c>
      <c r="B518" s="301">
        <v>180</v>
      </c>
      <c r="C518" s="301">
        <v>10160</v>
      </c>
      <c r="D518" s="305">
        <f t="shared" si="7"/>
        <v>5644.44</v>
      </c>
      <c r="E518" s="301"/>
    </row>
    <row r="519" spans="1:5">
      <c r="A519" s="301" t="s">
        <v>406</v>
      </c>
      <c r="B519" s="305">
        <f>B520+B534+B542+B544+B552+B556+B566+B574+B581+B589+B598+B603+B606+B609+B612+B615+B618+B622+B627+B638+B635</f>
        <v>108521</v>
      </c>
      <c r="C519" s="305">
        <f>C520+C534+C542+C544+C552+C556+C566+C574+C581+C589+C598+C603+C606+C609+C612+C615+C618+C622+C627+C638+C635</f>
        <v>78657</v>
      </c>
      <c r="D519" s="305">
        <f t="shared" si="7"/>
        <v>72.48</v>
      </c>
      <c r="E519" s="301"/>
    </row>
    <row r="520" spans="1:5">
      <c r="A520" s="301" t="s">
        <v>407</v>
      </c>
      <c r="B520" s="305">
        <f>SUM(B521:B533)</f>
        <v>2286</v>
      </c>
      <c r="C520" s="305">
        <f>SUM(C521:C533)</f>
        <v>2120</v>
      </c>
      <c r="D520" s="305">
        <f t="shared" ref="D520:D583" si="8">ROUND(IF(B520=0,0,C520/B520*100),2)</f>
        <v>92.74</v>
      </c>
      <c r="E520" s="301"/>
    </row>
    <row r="521" spans="1:5">
      <c r="A521" s="301" t="s">
        <v>60</v>
      </c>
      <c r="B521" s="301">
        <v>869</v>
      </c>
      <c r="C521" s="301">
        <v>800</v>
      </c>
      <c r="D521" s="305">
        <f t="shared" si="8"/>
        <v>92.06</v>
      </c>
      <c r="E521" s="301"/>
    </row>
    <row r="522" spans="1:5">
      <c r="A522" s="301" t="s">
        <v>61</v>
      </c>
      <c r="B522" s="301">
        <v>416</v>
      </c>
      <c r="C522" s="301">
        <v>400</v>
      </c>
      <c r="D522" s="305">
        <f t="shared" si="8"/>
        <v>96.15</v>
      </c>
      <c r="E522" s="301"/>
    </row>
    <row r="523" spans="1:5">
      <c r="A523" s="301" t="s">
        <v>62</v>
      </c>
      <c r="B523" s="301"/>
      <c r="C523" s="301"/>
      <c r="D523" s="305">
        <f t="shared" si="8"/>
        <v>0</v>
      </c>
      <c r="E523" s="301"/>
    </row>
    <row r="524" spans="1:5">
      <c r="A524" s="301" t="s">
        <v>408</v>
      </c>
      <c r="B524" s="301"/>
      <c r="C524" s="301"/>
      <c r="D524" s="305">
        <f t="shared" si="8"/>
        <v>0</v>
      </c>
      <c r="E524" s="301"/>
    </row>
    <row r="525" spans="1:5">
      <c r="A525" s="301" t="s">
        <v>409</v>
      </c>
      <c r="B525" s="301"/>
      <c r="C525" s="301"/>
      <c r="D525" s="305">
        <f t="shared" si="8"/>
        <v>0</v>
      </c>
      <c r="E525" s="301"/>
    </row>
    <row r="526" spans="1:5">
      <c r="A526" s="301" t="s">
        <v>410</v>
      </c>
      <c r="B526" s="301">
        <v>121</v>
      </c>
      <c r="C526" s="301">
        <v>100</v>
      </c>
      <c r="D526" s="305">
        <f t="shared" si="8"/>
        <v>82.64</v>
      </c>
      <c r="E526" s="301"/>
    </row>
    <row r="527" spans="1:5">
      <c r="A527" s="301" t="s">
        <v>411</v>
      </c>
      <c r="B527" s="301">
        <v>1</v>
      </c>
      <c r="C527" s="301"/>
      <c r="D527" s="305">
        <f t="shared" si="8"/>
        <v>0</v>
      </c>
      <c r="E527" s="301"/>
    </row>
    <row r="528" spans="1:5">
      <c r="A528" s="301" t="s">
        <v>101</v>
      </c>
      <c r="B528" s="301"/>
      <c r="C528" s="301"/>
      <c r="D528" s="305">
        <f t="shared" si="8"/>
        <v>0</v>
      </c>
      <c r="E528" s="301"/>
    </row>
    <row r="529" spans="1:5">
      <c r="A529" s="301" t="s">
        <v>412</v>
      </c>
      <c r="B529" s="301">
        <v>840</v>
      </c>
      <c r="C529" s="301">
        <v>800</v>
      </c>
      <c r="D529" s="305">
        <f t="shared" si="8"/>
        <v>95.24</v>
      </c>
      <c r="E529" s="301"/>
    </row>
    <row r="530" spans="1:5">
      <c r="A530" s="301" t="s">
        <v>413</v>
      </c>
      <c r="B530" s="301"/>
      <c r="C530" s="301"/>
      <c r="D530" s="305">
        <f t="shared" si="8"/>
        <v>0</v>
      </c>
      <c r="E530" s="301"/>
    </row>
    <row r="531" spans="1:5">
      <c r="A531" s="301" t="s">
        <v>414</v>
      </c>
      <c r="B531" s="301"/>
      <c r="C531" s="301"/>
      <c r="D531" s="305">
        <f t="shared" si="8"/>
        <v>0</v>
      </c>
      <c r="E531" s="301"/>
    </row>
    <row r="532" spans="1:5">
      <c r="A532" s="301" t="s">
        <v>415</v>
      </c>
      <c r="B532" s="301"/>
      <c r="C532" s="301"/>
      <c r="D532" s="305">
        <f t="shared" si="8"/>
        <v>0</v>
      </c>
      <c r="E532" s="301"/>
    </row>
    <row r="533" spans="1:5">
      <c r="A533" s="301" t="s">
        <v>416</v>
      </c>
      <c r="B533" s="301">
        <v>39</v>
      </c>
      <c r="C533" s="301">
        <v>20</v>
      </c>
      <c r="D533" s="305">
        <f t="shared" si="8"/>
        <v>51.28</v>
      </c>
      <c r="E533" s="301"/>
    </row>
    <row r="534" spans="1:5">
      <c r="A534" s="301" t="s">
        <v>417</v>
      </c>
      <c r="B534" s="305">
        <f>SUM(B535:B541)</f>
        <v>1240</v>
      </c>
      <c r="C534" s="305">
        <f>SUM(C535:C541)</f>
        <v>1102</v>
      </c>
      <c r="D534" s="305">
        <f t="shared" si="8"/>
        <v>88.87</v>
      </c>
      <c r="E534" s="301"/>
    </row>
    <row r="535" spans="1:5">
      <c r="A535" s="301" t="s">
        <v>60</v>
      </c>
      <c r="B535" s="301">
        <v>689</v>
      </c>
      <c r="C535" s="301">
        <v>600</v>
      </c>
      <c r="D535" s="305">
        <f t="shared" si="8"/>
        <v>87.08</v>
      </c>
      <c r="E535" s="301"/>
    </row>
    <row r="536" spans="1:5">
      <c r="A536" s="301" t="s">
        <v>61</v>
      </c>
      <c r="B536" s="301">
        <v>2</v>
      </c>
      <c r="C536" s="301">
        <v>2</v>
      </c>
      <c r="D536" s="305">
        <f t="shared" si="8"/>
        <v>100</v>
      </c>
      <c r="E536" s="301"/>
    </row>
    <row r="537" spans="1:5">
      <c r="A537" s="301" t="s">
        <v>62</v>
      </c>
      <c r="B537" s="301"/>
      <c r="C537" s="301"/>
      <c r="D537" s="305">
        <f t="shared" si="8"/>
        <v>0</v>
      </c>
      <c r="E537" s="301"/>
    </row>
    <row r="538" spans="1:5">
      <c r="A538" s="301" t="s">
        <v>418</v>
      </c>
      <c r="B538" s="301"/>
      <c r="C538" s="301"/>
      <c r="D538" s="305">
        <f t="shared" si="8"/>
        <v>0</v>
      </c>
      <c r="E538" s="301"/>
    </row>
    <row r="539" spans="1:5">
      <c r="A539" s="301" t="s">
        <v>419</v>
      </c>
      <c r="B539" s="301"/>
      <c r="C539" s="301"/>
      <c r="D539" s="305">
        <f t="shared" si="8"/>
        <v>0</v>
      </c>
      <c r="E539" s="301"/>
    </row>
    <row r="540" spans="1:5">
      <c r="A540" s="301" t="s">
        <v>420</v>
      </c>
      <c r="B540" s="301"/>
      <c r="C540" s="301"/>
      <c r="D540" s="305">
        <f t="shared" si="8"/>
        <v>0</v>
      </c>
      <c r="E540" s="301"/>
    </row>
    <row r="541" spans="1:5">
      <c r="A541" s="301" t="s">
        <v>421</v>
      </c>
      <c r="B541" s="301">
        <v>549</v>
      </c>
      <c r="C541" s="301">
        <v>500</v>
      </c>
      <c r="D541" s="305">
        <f t="shared" si="8"/>
        <v>91.07</v>
      </c>
      <c r="E541" s="301"/>
    </row>
    <row r="542" spans="1:5">
      <c r="A542" s="301" t="s">
        <v>422</v>
      </c>
      <c r="B542" s="305">
        <f>B543</f>
        <v>0</v>
      </c>
      <c r="C542" s="305">
        <f>C543</f>
        <v>0</v>
      </c>
      <c r="D542" s="305">
        <f t="shared" si="8"/>
        <v>0</v>
      </c>
      <c r="E542" s="301"/>
    </row>
    <row r="543" spans="1:5">
      <c r="A543" s="301" t="s">
        <v>423</v>
      </c>
      <c r="B543" s="301"/>
      <c r="C543" s="301"/>
      <c r="D543" s="305">
        <f t="shared" si="8"/>
        <v>0</v>
      </c>
      <c r="E543" s="301"/>
    </row>
    <row r="544" spans="1:5">
      <c r="A544" s="301" t="s">
        <v>424</v>
      </c>
      <c r="B544" s="305">
        <f>SUM(B545:B551)</f>
        <v>15956</v>
      </c>
      <c r="C544" s="305">
        <f>SUM(C545:C551)</f>
        <v>15420</v>
      </c>
      <c r="D544" s="305">
        <f t="shared" si="8"/>
        <v>96.64</v>
      </c>
      <c r="E544" s="301"/>
    </row>
    <row r="545" spans="1:5">
      <c r="A545" s="301" t="s">
        <v>425</v>
      </c>
      <c r="B545" s="301">
        <v>95</v>
      </c>
      <c r="C545" s="301">
        <v>100</v>
      </c>
      <c r="D545" s="305">
        <f t="shared" si="8"/>
        <v>105.26</v>
      </c>
      <c r="E545" s="301"/>
    </row>
    <row r="546" spans="1:5">
      <c r="A546" s="301" t="s">
        <v>426</v>
      </c>
      <c r="B546" s="301">
        <v>127</v>
      </c>
      <c r="C546" s="301">
        <v>120</v>
      </c>
      <c r="D546" s="305">
        <f t="shared" si="8"/>
        <v>94.49</v>
      </c>
      <c r="E546" s="301"/>
    </row>
    <row r="547" spans="1:5">
      <c r="A547" s="301" t="s">
        <v>427</v>
      </c>
      <c r="B547" s="301"/>
      <c r="C547" s="301"/>
      <c r="D547" s="305">
        <f t="shared" si="8"/>
        <v>0</v>
      </c>
      <c r="E547" s="301"/>
    </row>
    <row r="548" spans="1:5">
      <c r="A548" s="301" t="s">
        <v>428</v>
      </c>
      <c r="B548" s="301">
        <v>12640</v>
      </c>
      <c r="C548" s="301">
        <v>12000</v>
      </c>
      <c r="D548" s="305">
        <f t="shared" si="8"/>
        <v>94.94</v>
      </c>
      <c r="E548" s="301"/>
    </row>
    <row r="549" spans="1:5">
      <c r="A549" s="301" t="s">
        <v>429</v>
      </c>
      <c r="B549" s="301">
        <v>783</v>
      </c>
      <c r="C549" s="301">
        <v>800</v>
      </c>
      <c r="D549" s="305">
        <f t="shared" si="8"/>
        <v>102.17</v>
      </c>
      <c r="E549" s="301"/>
    </row>
    <row r="550" spans="1:5">
      <c r="A550" s="301" t="s">
        <v>430</v>
      </c>
      <c r="B550" s="301">
        <v>2311</v>
      </c>
      <c r="C550" s="301">
        <v>2400</v>
      </c>
      <c r="D550" s="305">
        <f t="shared" si="8"/>
        <v>103.85</v>
      </c>
      <c r="E550" s="301"/>
    </row>
    <row r="551" spans="1:5">
      <c r="A551" s="301" t="s">
        <v>431</v>
      </c>
      <c r="B551" s="301"/>
      <c r="C551" s="301"/>
      <c r="D551" s="305">
        <f t="shared" si="8"/>
        <v>0</v>
      </c>
      <c r="E551" s="301"/>
    </row>
    <row r="552" spans="1:5">
      <c r="A552" s="301" t="s">
        <v>432</v>
      </c>
      <c r="B552" s="305">
        <f>SUM(B553:B555)</f>
        <v>0</v>
      </c>
      <c r="C552" s="305">
        <f>SUM(C553:C555)</f>
        <v>0</v>
      </c>
      <c r="D552" s="305">
        <f t="shared" si="8"/>
        <v>0</v>
      </c>
      <c r="E552" s="301"/>
    </row>
    <row r="553" spans="1:5">
      <c r="A553" s="301" t="s">
        <v>433</v>
      </c>
      <c r="B553" s="301"/>
      <c r="C553" s="301"/>
      <c r="D553" s="305">
        <f t="shared" si="8"/>
        <v>0</v>
      </c>
      <c r="E553" s="301"/>
    </row>
    <row r="554" spans="1:5">
      <c r="A554" s="301" t="s">
        <v>434</v>
      </c>
      <c r="B554" s="301"/>
      <c r="C554" s="301"/>
      <c r="D554" s="305">
        <f t="shared" si="8"/>
        <v>0</v>
      </c>
      <c r="E554" s="301"/>
    </row>
    <row r="555" spans="1:5">
      <c r="A555" s="301" t="s">
        <v>435</v>
      </c>
      <c r="B555" s="301"/>
      <c r="C555" s="301"/>
      <c r="D555" s="305">
        <f t="shared" si="8"/>
        <v>0</v>
      </c>
      <c r="E555" s="301"/>
    </row>
    <row r="556" spans="1:5">
      <c r="A556" s="301" t="s">
        <v>436</v>
      </c>
      <c r="B556" s="305">
        <f>SUM(B557:B565)</f>
        <v>2421</v>
      </c>
      <c r="C556" s="305">
        <f>SUM(C557:C565)</f>
        <v>1220</v>
      </c>
      <c r="D556" s="305">
        <f t="shared" si="8"/>
        <v>50.39</v>
      </c>
      <c r="E556" s="301"/>
    </row>
    <row r="557" spans="1:5">
      <c r="A557" s="301" t="s">
        <v>437</v>
      </c>
      <c r="B557" s="301"/>
      <c r="C557" s="301"/>
      <c r="D557" s="305">
        <f t="shared" si="8"/>
        <v>0</v>
      </c>
      <c r="E557" s="301"/>
    </row>
    <row r="558" spans="1:5">
      <c r="A558" s="301" t="s">
        <v>438</v>
      </c>
      <c r="B558" s="301"/>
      <c r="C558" s="301"/>
      <c r="D558" s="305">
        <f t="shared" si="8"/>
        <v>0</v>
      </c>
      <c r="E558" s="301"/>
    </row>
    <row r="559" spans="1:5">
      <c r="A559" s="301" t="s">
        <v>439</v>
      </c>
      <c r="B559" s="301"/>
      <c r="C559" s="301"/>
      <c r="D559" s="305">
        <f t="shared" si="8"/>
        <v>0</v>
      </c>
      <c r="E559" s="301"/>
    </row>
    <row r="560" spans="1:5">
      <c r="A560" s="301" t="s">
        <v>440</v>
      </c>
      <c r="B560" s="301">
        <v>181</v>
      </c>
      <c r="C560" s="301">
        <v>200</v>
      </c>
      <c r="D560" s="305">
        <f t="shared" si="8"/>
        <v>110.5</v>
      </c>
      <c r="E560" s="301"/>
    </row>
    <row r="561" spans="1:5">
      <c r="A561" s="301" t="s">
        <v>441</v>
      </c>
      <c r="B561" s="301"/>
      <c r="C561" s="301"/>
      <c r="D561" s="305">
        <f t="shared" si="8"/>
        <v>0</v>
      </c>
      <c r="E561" s="301"/>
    </row>
    <row r="562" spans="1:5">
      <c r="A562" s="301" t="s">
        <v>442</v>
      </c>
      <c r="B562" s="301"/>
      <c r="C562" s="301"/>
      <c r="D562" s="305">
        <f t="shared" si="8"/>
        <v>0</v>
      </c>
      <c r="E562" s="301"/>
    </row>
    <row r="563" spans="1:5">
      <c r="A563" s="301" t="s">
        <v>443</v>
      </c>
      <c r="B563" s="301"/>
      <c r="C563" s="301"/>
      <c r="D563" s="305">
        <f t="shared" si="8"/>
        <v>0</v>
      </c>
      <c r="E563" s="301"/>
    </row>
    <row r="564" spans="1:5">
      <c r="A564" s="301" t="s">
        <v>444</v>
      </c>
      <c r="B564" s="301">
        <v>54</v>
      </c>
      <c r="C564" s="301">
        <v>20</v>
      </c>
      <c r="D564" s="305">
        <f t="shared" si="8"/>
        <v>37.04</v>
      </c>
      <c r="E564" s="301"/>
    </row>
    <row r="565" spans="1:5">
      <c r="A565" s="301" t="s">
        <v>445</v>
      </c>
      <c r="B565" s="301">
        <v>2186</v>
      </c>
      <c r="C565" s="301">
        <v>1000</v>
      </c>
      <c r="D565" s="305">
        <f t="shared" si="8"/>
        <v>45.75</v>
      </c>
      <c r="E565" s="301"/>
    </row>
    <row r="566" spans="1:5">
      <c r="A566" s="301" t="s">
        <v>446</v>
      </c>
      <c r="B566" s="305">
        <f>SUM(B567:B573)</f>
        <v>9871</v>
      </c>
      <c r="C566" s="305">
        <f>SUM(C567:C573)</f>
        <v>6250</v>
      </c>
      <c r="D566" s="305">
        <f t="shared" si="8"/>
        <v>63.32</v>
      </c>
      <c r="E566" s="301"/>
    </row>
    <row r="567" spans="1:5">
      <c r="A567" s="301" t="s">
        <v>447</v>
      </c>
      <c r="B567" s="301">
        <v>1578</v>
      </c>
      <c r="C567" s="301">
        <v>1500</v>
      </c>
      <c r="D567" s="305">
        <f t="shared" si="8"/>
        <v>95.06</v>
      </c>
      <c r="E567" s="301"/>
    </row>
    <row r="568" spans="1:5">
      <c r="A568" s="301" t="s">
        <v>448</v>
      </c>
      <c r="B568" s="301"/>
      <c r="C568" s="301"/>
      <c r="D568" s="305">
        <f t="shared" si="8"/>
        <v>0</v>
      </c>
      <c r="E568" s="301"/>
    </row>
    <row r="569" spans="1:5">
      <c r="A569" s="301" t="s">
        <v>449</v>
      </c>
      <c r="B569" s="301">
        <v>670</v>
      </c>
      <c r="C569" s="301">
        <v>550</v>
      </c>
      <c r="D569" s="305">
        <f t="shared" si="8"/>
        <v>82.09</v>
      </c>
      <c r="E569" s="301"/>
    </row>
    <row r="570" spans="1:5">
      <c r="A570" s="301" t="s">
        <v>450</v>
      </c>
      <c r="B570" s="301">
        <v>103</v>
      </c>
      <c r="C570" s="301">
        <v>100</v>
      </c>
      <c r="D570" s="305">
        <f t="shared" si="8"/>
        <v>97.09</v>
      </c>
      <c r="E570" s="301"/>
    </row>
    <row r="571" spans="1:5">
      <c r="A571" s="301" t="s">
        <v>451</v>
      </c>
      <c r="B571" s="301">
        <v>122</v>
      </c>
      <c r="C571" s="301">
        <v>100</v>
      </c>
      <c r="D571" s="305">
        <f t="shared" si="8"/>
        <v>81.97</v>
      </c>
      <c r="E571" s="301"/>
    </row>
    <row r="572" spans="1:5">
      <c r="A572" s="301" t="s">
        <v>452</v>
      </c>
      <c r="B572" s="301"/>
      <c r="C572" s="301"/>
      <c r="D572" s="305">
        <f t="shared" si="8"/>
        <v>0</v>
      </c>
      <c r="E572" s="301"/>
    </row>
    <row r="573" spans="1:5">
      <c r="A573" s="301" t="s">
        <v>453</v>
      </c>
      <c r="B573" s="301">
        <v>7398</v>
      </c>
      <c r="C573" s="301">
        <v>4000</v>
      </c>
      <c r="D573" s="305">
        <f t="shared" si="8"/>
        <v>54.07</v>
      </c>
      <c r="E573" s="301"/>
    </row>
    <row r="574" spans="1:5">
      <c r="A574" s="301" t="s">
        <v>454</v>
      </c>
      <c r="B574" s="305">
        <f>SUM(B575:B580)</f>
        <v>719</v>
      </c>
      <c r="C574" s="305">
        <f>SUM(C575:C580)</f>
        <v>670</v>
      </c>
      <c r="D574" s="305">
        <f t="shared" si="8"/>
        <v>93.18</v>
      </c>
      <c r="E574" s="301"/>
    </row>
    <row r="575" spans="1:5">
      <c r="A575" s="301" t="s">
        <v>455</v>
      </c>
      <c r="B575" s="301">
        <v>163</v>
      </c>
      <c r="C575" s="301">
        <v>180</v>
      </c>
      <c r="D575" s="305">
        <f t="shared" si="8"/>
        <v>110.43</v>
      </c>
      <c r="E575" s="301"/>
    </row>
    <row r="576" spans="1:5">
      <c r="A576" s="301" t="s">
        <v>456</v>
      </c>
      <c r="B576" s="301">
        <v>115</v>
      </c>
      <c r="C576" s="301">
        <v>180</v>
      </c>
      <c r="D576" s="305">
        <f t="shared" si="8"/>
        <v>156.52</v>
      </c>
      <c r="E576" s="301"/>
    </row>
    <row r="577" spans="1:5">
      <c r="A577" s="301" t="s">
        <v>457</v>
      </c>
      <c r="B577" s="301">
        <v>8</v>
      </c>
      <c r="C577" s="301">
        <v>10</v>
      </c>
      <c r="D577" s="305">
        <f t="shared" si="8"/>
        <v>125</v>
      </c>
      <c r="E577" s="301"/>
    </row>
    <row r="578" spans="1:5">
      <c r="A578" s="301" t="s">
        <v>458</v>
      </c>
      <c r="B578" s="301"/>
      <c r="C578" s="301"/>
      <c r="D578" s="305">
        <f t="shared" si="8"/>
        <v>0</v>
      </c>
      <c r="E578" s="301"/>
    </row>
    <row r="579" spans="1:5">
      <c r="A579" s="301" t="s">
        <v>459</v>
      </c>
      <c r="B579" s="301"/>
      <c r="C579" s="301"/>
      <c r="D579" s="305">
        <f t="shared" si="8"/>
        <v>0</v>
      </c>
      <c r="E579" s="301"/>
    </row>
    <row r="580" spans="1:5">
      <c r="A580" s="301" t="s">
        <v>460</v>
      </c>
      <c r="B580" s="301">
        <v>433</v>
      </c>
      <c r="C580" s="301">
        <v>300</v>
      </c>
      <c r="D580" s="305">
        <f t="shared" si="8"/>
        <v>69.28</v>
      </c>
      <c r="E580" s="301"/>
    </row>
    <row r="581" spans="1:5">
      <c r="A581" s="301" t="s">
        <v>461</v>
      </c>
      <c r="B581" s="305">
        <f>SUM(B582:B588)</f>
        <v>2356</v>
      </c>
      <c r="C581" s="305">
        <f>SUM(C582:C588)</f>
        <v>2360</v>
      </c>
      <c r="D581" s="305">
        <f t="shared" si="8"/>
        <v>100.17</v>
      </c>
      <c r="E581" s="301"/>
    </row>
    <row r="582" spans="1:5">
      <c r="A582" s="301" t="s">
        <v>462</v>
      </c>
      <c r="B582" s="301">
        <v>165</v>
      </c>
      <c r="C582" s="301">
        <v>260</v>
      </c>
      <c r="D582" s="305">
        <f t="shared" si="8"/>
        <v>157.58</v>
      </c>
      <c r="E582" s="301"/>
    </row>
    <row r="583" spans="1:5">
      <c r="A583" s="301" t="s">
        <v>463</v>
      </c>
      <c r="B583" s="301">
        <v>1512</v>
      </c>
      <c r="C583" s="301">
        <v>1500</v>
      </c>
      <c r="D583" s="305">
        <f t="shared" si="8"/>
        <v>99.21</v>
      </c>
      <c r="E583" s="301"/>
    </row>
    <row r="584" spans="1:5">
      <c r="A584" s="301" t="s">
        <v>464</v>
      </c>
      <c r="B584" s="301"/>
      <c r="C584" s="301"/>
      <c r="D584" s="305">
        <f t="shared" ref="D584:D651" si="9">ROUND(IF(B584=0,0,C584/B584*100),2)</f>
        <v>0</v>
      </c>
      <c r="E584" s="301"/>
    </row>
    <row r="585" spans="1:5">
      <c r="A585" s="301" t="s">
        <v>465</v>
      </c>
      <c r="B585" s="301"/>
      <c r="C585" s="301"/>
      <c r="D585" s="305">
        <f t="shared" si="9"/>
        <v>0</v>
      </c>
      <c r="E585" s="301"/>
    </row>
    <row r="586" spans="1:5">
      <c r="A586" s="301" t="s">
        <v>466</v>
      </c>
      <c r="B586" s="301">
        <v>308</v>
      </c>
      <c r="C586" s="301">
        <v>300</v>
      </c>
      <c r="D586" s="305">
        <f t="shared" si="9"/>
        <v>97.4</v>
      </c>
      <c r="E586" s="301"/>
    </row>
    <row r="587" spans="1:5">
      <c r="A587" s="301" t="s">
        <v>467</v>
      </c>
      <c r="B587" s="301"/>
      <c r="C587" s="301"/>
      <c r="D587" s="305">
        <f t="shared" si="9"/>
        <v>0</v>
      </c>
      <c r="E587" s="301"/>
    </row>
    <row r="588" spans="1:5">
      <c r="A588" s="301" t="s">
        <v>468</v>
      </c>
      <c r="B588" s="301">
        <v>371</v>
      </c>
      <c r="C588" s="301">
        <v>300</v>
      </c>
      <c r="D588" s="305">
        <f t="shared" si="9"/>
        <v>80.86</v>
      </c>
      <c r="E588" s="301"/>
    </row>
    <row r="589" spans="1:5">
      <c r="A589" s="301" t="s">
        <v>469</v>
      </c>
      <c r="B589" s="305">
        <f>SUM(B590:B597)</f>
        <v>638</v>
      </c>
      <c r="C589" s="305">
        <f>SUM(C590:C597)</f>
        <v>635</v>
      </c>
      <c r="D589" s="305">
        <f t="shared" si="9"/>
        <v>99.53</v>
      </c>
      <c r="E589" s="301"/>
    </row>
    <row r="590" spans="1:5">
      <c r="A590" s="301" t="s">
        <v>60</v>
      </c>
      <c r="B590" s="301">
        <v>304</v>
      </c>
      <c r="C590" s="301">
        <v>300</v>
      </c>
      <c r="D590" s="305">
        <f t="shared" si="9"/>
        <v>98.68</v>
      </c>
      <c r="E590" s="301"/>
    </row>
    <row r="591" spans="1:5">
      <c r="A591" s="301" t="s">
        <v>61</v>
      </c>
      <c r="B591" s="301"/>
      <c r="C591" s="301"/>
      <c r="D591" s="305">
        <f t="shared" si="9"/>
        <v>0</v>
      </c>
      <c r="E591" s="301"/>
    </row>
    <row r="592" spans="1:5">
      <c r="A592" s="301" t="s">
        <v>62</v>
      </c>
      <c r="B592" s="301"/>
      <c r="C592" s="301"/>
      <c r="D592" s="305">
        <f t="shared" si="9"/>
        <v>0</v>
      </c>
      <c r="E592" s="301"/>
    </row>
    <row r="593" spans="1:5">
      <c r="A593" s="301" t="s">
        <v>470</v>
      </c>
      <c r="B593" s="301">
        <v>151</v>
      </c>
      <c r="C593" s="301">
        <v>100</v>
      </c>
      <c r="D593" s="305">
        <f t="shared" si="9"/>
        <v>66.23</v>
      </c>
      <c r="E593" s="301"/>
    </row>
    <row r="594" spans="1:5">
      <c r="A594" s="301" t="s">
        <v>471</v>
      </c>
      <c r="B594" s="301">
        <v>85</v>
      </c>
      <c r="C594" s="301">
        <v>100</v>
      </c>
      <c r="D594" s="305">
        <f t="shared" si="9"/>
        <v>117.65</v>
      </c>
      <c r="E594" s="301"/>
    </row>
    <row r="595" spans="1:5">
      <c r="A595" s="301" t="s">
        <v>472</v>
      </c>
      <c r="B595" s="301"/>
      <c r="C595" s="301"/>
      <c r="D595" s="305">
        <f t="shared" si="9"/>
        <v>0</v>
      </c>
      <c r="E595" s="301"/>
    </row>
    <row r="596" spans="1:5">
      <c r="A596" s="301" t="s">
        <v>473</v>
      </c>
      <c r="B596" s="301"/>
      <c r="C596" s="301">
        <v>35</v>
      </c>
      <c r="D596" s="305">
        <f t="shared" si="9"/>
        <v>0</v>
      </c>
      <c r="E596" s="301"/>
    </row>
    <row r="597" spans="1:5">
      <c r="A597" s="301" t="s">
        <v>474</v>
      </c>
      <c r="B597" s="301">
        <v>98</v>
      </c>
      <c r="C597" s="301">
        <v>100</v>
      </c>
      <c r="D597" s="305">
        <f t="shared" si="9"/>
        <v>102.04</v>
      </c>
      <c r="E597" s="301"/>
    </row>
    <row r="598" spans="1:5">
      <c r="A598" s="301" t="s">
        <v>475</v>
      </c>
      <c r="B598" s="305">
        <f>SUM(B599:B602)</f>
        <v>67</v>
      </c>
      <c r="C598" s="305">
        <f>SUM(C599:C602)</f>
        <v>60</v>
      </c>
      <c r="D598" s="305">
        <f t="shared" si="9"/>
        <v>89.55</v>
      </c>
      <c r="E598" s="301"/>
    </row>
    <row r="599" spans="1:5">
      <c r="A599" s="301" t="s">
        <v>60</v>
      </c>
      <c r="B599" s="301">
        <v>54</v>
      </c>
      <c r="C599" s="301">
        <v>50</v>
      </c>
      <c r="D599" s="305">
        <f t="shared" si="9"/>
        <v>92.59</v>
      </c>
      <c r="E599" s="301"/>
    </row>
    <row r="600" spans="1:5">
      <c r="A600" s="301" t="s">
        <v>61</v>
      </c>
      <c r="B600" s="301"/>
      <c r="C600" s="301"/>
      <c r="D600" s="305">
        <f t="shared" si="9"/>
        <v>0</v>
      </c>
      <c r="E600" s="301"/>
    </row>
    <row r="601" spans="1:5">
      <c r="A601" s="301" t="s">
        <v>62</v>
      </c>
      <c r="B601" s="301"/>
      <c r="C601" s="301"/>
      <c r="D601" s="305">
        <f t="shared" si="9"/>
        <v>0</v>
      </c>
      <c r="E601" s="301"/>
    </row>
    <row r="602" spans="1:5">
      <c r="A602" s="301" t="s">
        <v>476</v>
      </c>
      <c r="B602" s="301">
        <v>13</v>
      </c>
      <c r="C602" s="301">
        <v>10</v>
      </c>
      <c r="D602" s="305">
        <f t="shared" si="9"/>
        <v>76.92</v>
      </c>
      <c r="E602" s="301"/>
    </row>
    <row r="603" spans="1:5">
      <c r="A603" s="301" t="s">
        <v>477</v>
      </c>
      <c r="B603" s="305">
        <f>SUM(B604:B605)</f>
        <v>14241</v>
      </c>
      <c r="C603" s="305">
        <f>SUM(C604:C605)</f>
        <v>13200</v>
      </c>
      <c r="D603" s="305">
        <f t="shared" si="9"/>
        <v>92.69</v>
      </c>
      <c r="E603" s="301"/>
    </row>
    <row r="604" spans="1:5">
      <c r="A604" s="301" t="s">
        <v>478</v>
      </c>
      <c r="B604" s="301">
        <v>1479</v>
      </c>
      <c r="C604" s="301">
        <v>1200</v>
      </c>
      <c r="D604" s="305">
        <f t="shared" si="9"/>
        <v>81.14</v>
      </c>
      <c r="E604" s="301"/>
    </row>
    <row r="605" spans="1:5">
      <c r="A605" s="301" t="s">
        <v>479</v>
      </c>
      <c r="B605" s="301">
        <v>12762</v>
      </c>
      <c r="C605" s="301">
        <v>12000</v>
      </c>
      <c r="D605" s="305">
        <f t="shared" si="9"/>
        <v>94.03</v>
      </c>
      <c r="E605" s="301"/>
    </row>
    <row r="606" spans="1:5">
      <c r="A606" s="301" t="s">
        <v>480</v>
      </c>
      <c r="B606" s="305">
        <f>SUM(B607:B608)</f>
        <v>219</v>
      </c>
      <c r="C606" s="305">
        <f>SUM(C607:C608)</f>
        <v>180</v>
      </c>
      <c r="D606" s="305">
        <f t="shared" si="9"/>
        <v>82.19</v>
      </c>
      <c r="E606" s="301"/>
    </row>
    <row r="607" spans="1:5">
      <c r="A607" s="301" t="s">
        <v>481</v>
      </c>
      <c r="B607" s="301">
        <v>139</v>
      </c>
      <c r="C607" s="301">
        <v>120</v>
      </c>
      <c r="D607" s="305">
        <f t="shared" si="9"/>
        <v>86.33</v>
      </c>
      <c r="E607" s="301"/>
    </row>
    <row r="608" spans="1:5">
      <c r="A608" s="301" t="s">
        <v>482</v>
      </c>
      <c r="B608" s="301">
        <v>80</v>
      </c>
      <c r="C608" s="301">
        <v>60</v>
      </c>
      <c r="D608" s="305">
        <f t="shared" si="9"/>
        <v>75</v>
      </c>
      <c r="E608" s="301"/>
    </row>
    <row r="609" spans="1:5">
      <c r="A609" s="301" t="s">
        <v>483</v>
      </c>
      <c r="B609" s="305">
        <f>SUM(B610:B611)</f>
        <v>3392</v>
      </c>
      <c r="C609" s="305">
        <f>SUM(C610:C611)</f>
        <v>3050</v>
      </c>
      <c r="D609" s="305">
        <f t="shared" si="9"/>
        <v>89.92</v>
      </c>
      <c r="E609" s="301"/>
    </row>
    <row r="610" spans="1:5">
      <c r="A610" s="301" t="s">
        <v>484</v>
      </c>
      <c r="B610" s="301">
        <v>72</v>
      </c>
      <c r="C610" s="301">
        <v>50</v>
      </c>
      <c r="D610" s="305">
        <f t="shared" si="9"/>
        <v>69.44</v>
      </c>
      <c r="E610" s="301"/>
    </row>
    <row r="611" spans="1:5">
      <c r="A611" s="301" t="s">
        <v>485</v>
      </c>
      <c r="B611" s="301">
        <v>3320</v>
      </c>
      <c r="C611" s="301">
        <v>3000</v>
      </c>
      <c r="D611" s="305">
        <f t="shared" si="9"/>
        <v>90.36</v>
      </c>
      <c r="E611" s="301"/>
    </row>
    <row r="612" spans="1:5">
      <c r="A612" s="301" t="s">
        <v>486</v>
      </c>
      <c r="B612" s="305">
        <f>SUM(B613:B614)</f>
        <v>0</v>
      </c>
      <c r="C612" s="305">
        <f>SUM(C613:C614)</f>
        <v>0</v>
      </c>
      <c r="D612" s="305">
        <f t="shared" si="9"/>
        <v>0</v>
      </c>
      <c r="E612" s="301"/>
    </row>
    <row r="613" spans="1:5">
      <c r="A613" s="301" t="s">
        <v>487</v>
      </c>
      <c r="B613" s="301"/>
      <c r="C613" s="301"/>
      <c r="D613" s="305">
        <f t="shared" si="9"/>
        <v>0</v>
      </c>
      <c r="E613" s="301"/>
    </row>
    <row r="614" spans="1:5">
      <c r="A614" s="301" t="s">
        <v>488</v>
      </c>
      <c r="B614" s="301"/>
      <c r="C614" s="301"/>
      <c r="D614" s="305">
        <f t="shared" si="9"/>
        <v>0</v>
      </c>
      <c r="E614" s="301"/>
    </row>
    <row r="615" spans="1:5">
      <c r="A615" s="301" t="s">
        <v>489</v>
      </c>
      <c r="B615" s="305">
        <f>SUM(B616:B617)</f>
        <v>0</v>
      </c>
      <c r="C615" s="305">
        <f>SUM(C616:C617)</f>
        <v>0</v>
      </c>
      <c r="D615" s="305">
        <f t="shared" si="9"/>
        <v>0</v>
      </c>
      <c r="E615" s="301"/>
    </row>
    <row r="616" spans="1:5">
      <c r="A616" s="301" t="s">
        <v>490</v>
      </c>
      <c r="B616" s="301"/>
      <c r="C616" s="301"/>
      <c r="D616" s="305">
        <f t="shared" si="9"/>
        <v>0</v>
      </c>
      <c r="E616" s="301"/>
    </row>
    <row r="617" spans="1:5">
      <c r="A617" s="301" t="s">
        <v>491</v>
      </c>
      <c r="B617" s="301"/>
      <c r="C617" s="301"/>
      <c r="D617" s="305">
        <f t="shared" si="9"/>
        <v>0</v>
      </c>
      <c r="E617" s="301"/>
    </row>
    <row r="618" spans="1:5">
      <c r="A618" s="301" t="s">
        <v>492</v>
      </c>
      <c r="B618" s="305">
        <f>SUM(B619:B621)</f>
        <v>18358</v>
      </c>
      <c r="C618" s="305">
        <f>SUM(C619:C621)</f>
        <v>16000</v>
      </c>
      <c r="D618" s="305">
        <f t="shared" si="9"/>
        <v>87.16</v>
      </c>
      <c r="E618" s="301"/>
    </row>
    <row r="619" spans="1:5">
      <c r="A619" s="301" t="s">
        <v>493</v>
      </c>
      <c r="B619" s="301">
        <v>5281</v>
      </c>
      <c r="C619" s="301">
        <v>4000</v>
      </c>
      <c r="D619" s="305">
        <f t="shared" si="9"/>
        <v>75.74</v>
      </c>
      <c r="E619" s="301"/>
    </row>
    <row r="620" spans="1:5">
      <c r="A620" s="301" t="s">
        <v>494</v>
      </c>
      <c r="B620" s="301">
        <v>13077</v>
      </c>
      <c r="C620" s="301">
        <v>12000</v>
      </c>
      <c r="D620" s="305">
        <f t="shared" si="9"/>
        <v>91.76</v>
      </c>
      <c r="E620" s="301"/>
    </row>
    <row r="621" spans="1:5">
      <c r="A621" s="301" t="s">
        <v>495</v>
      </c>
      <c r="B621" s="301"/>
      <c r="C621" s="301"/>
      <c r="D621" s="305">
        <f t="shared" si="9"/>
        <v>0</v>
      </c>
      <c r="E621" s="301"/>
    </row>
    <row r="622" spans="1:5">
      <c r="A622" s="301" t="s">
        <v>496</v>
      </c>
      <c r="B622" s="305">
        <f>SUM(B623:B626)</f>
        <v>1344</v>
      </c>
      <c r="C622" s="305">
        <f>SUM(C623:C626)</f>
        <v>1200</v>
      </c>
      <c r="D622" s="305">
        <f t="shared" si="9"/>
        <v>89.29</v>
      </c>
      <c r="E622" s="301"/>
    </row>
    <row r="623" spans="1:5">
      <c r="A623" s="301" t="s">
        <v>497</v>
      </c>
      <c r="B623" s="301"/>
      <c r="C623" s="301"/>
      <c r="D623" s="305">
        <f t="shared" si="9"/>
        <v>0</v>
      </c>
      <c r="E623" s="301"/>
    </row>
    <row r="624" spans="1:5">
      <c r="A624" s="301" t="s">
        <v>498</v>
      </c>
      <c r="B624" s="301">
        <v>1344</v>
      </c>
      <c r="C624" s="301">
        <v>1200</v>
      </c>
      <c r="D624" s="305">
        <f t="shared" si="9"/>
        <v>89.29</v>
      </c>
      <c r="E624" s="301"/>
    </row>
    <row r="625" spans="1:5">
      <c r="A625" s="301" t="s">
        <v>499</v>
      </c>
      <c r="B625" s="301"/>
      <c r="C625" s="301"/>
      <c r="D625" s="305">
        <f t="shared" si="9"/>
        <v>0</v>
      </c>
      <c r="E625" s="301"/>
    </row>
    <row r="626" spans="1:5">
      <c r="A626" s="301" t="s">
        <v>500</v>
      </c>
      <c r="B626" s="301"/>
      <c r="C626" s="301"/>
      <c r="D626" s="305">
        <f t="shared" si="9"/>
        <v>0</v>
      </c>
      <c r="E626" s="301"/>
    </row>
    <row r="627" spans="1:5">
      <c r="A627" s="341" t="s">
        <v>501</v>
      </c>
      <c r="B627" s="305">
        <f>SUM(B628:B634)</f>
        <v>246</v>
      </c>
      <c r="C627" s="305">
        <f>SUM(C628:C634)</f>
        <v>190</v>
      </c>
      <c r="D627" s="305">
        <f t="shared" si="9"/>
        <v>77.24</v>
      </c>
      <c r="E627" s="301"/>
    </row>
    <row r="628" spans="1:5">
      <c r="A628" s="301" t="s">
        <v>60</v>
      </c>
      <c r="B628" s="301">
        <v>130</v>
      </c>
      <c r="C628" s="301">
        <v>100</v>
      </c>
      <c r="D628" s="305">
        <f t="shared" si="9"/>
        <v>76.92</v>
      </c>
      <c r="E628" s="301"/>
    </row>
    <row r="629" spans="1:5">
      <c r="A629" s="301" t="s">
        <v>61</v>
      </c>
      <c r="B629" s="301"/>
      <c r="C629" s="301"/>
      <c r="D629" s="305">
        <f t="shared" si="9"/>
        <v>0</v>
      </c>
      <c r="E629" s="301"/>
    </row>
    <row r="630" spans="1:5">
      <c r="A630" s="301" t="s">
        <v>62</v>
      </c>
      <c r="B630" s="301"/>
      <c r="C630" s="301"/>
      <c r="D630" s="305">
        <f t="shared" si="9"/>
        <v>0</v>
      </c>
      <c r="E630" s="301"/>
    </row>
    <row r="631" spans="1:5">
      <c r="A631" s="301" t="s">
        <v>502</v>
      </c>
      <c r="B631" s="301">
        <v>30</v>
      </c>
      <c r="C631" s="301">
        <v>30</v>
      </c>
      <c r="D631" s="305">
        <f t="shared" si="9"/>
        <v>100</v>
      </c>
      <c r="E631" s="301"/>
    </row>
    <row r="632" spans="1:5">
      <c r="A632" s="301" t="s">
        <v>503</v>
      </c>
      <c r="B632" s="301"/>
      <c r="C632" s="301"/>
      <c r="D632" s="305">
        <f t="shared" si="9"/>
        <v>0</v>
      </c>
      <c r="E632" s="301"/>
    </row>
    <row r="633" spans="1:5">
      <c r="A633" s="301" t="s">
        <v>69</v>
      </c>
      <c r="B633" s="301"/>
      <c r="C633" s="301"/>
      <c r="D633" s="305">
        <f t="shared" si="9"/>
        <v>0</v>
      </c>
      <c r="E633" s="301"/>
    </row>
    <row r="634" spans="1:5">
      <c r="A634" s="301" t="s">
        <v>504</v>
      </c>
      <c r="B634" s="301">
        <v>86</v>
      </c>
      <c r="C634" s="301">
        <v>60</v>
      </c>
      <c r="D634" s="305">
        <f t="shared" si="9"/>
        <v>69.77</v>
      </c>
      <c r="E634" s="301"/>
    </row>
    <row r="635" spans="1:5">
      <c r="A635" s="341" t="s">
        <v>505</v>
      </c>
      <c r="B635" s="305">
        <f>SUM(B636:B637)</f>
        <v>0</v>
      </c>
      <c r="C635" s="305">
        <f>SUM(C636:C637)</f>
        <v>0</v>
      </c>
      <c r="D635" s="305">
        <f t="shared" si="9"/>
        <v>0</v>
      </c>
      <c r="E635" s="301"/>
    </row>
    <row r="636" spans="1:5">
      <c r="A636" s="301" t="s">
        <v>506</v>
      </c>
      <c r="B636" s="301"/>
      <c r="C636" s="301"/>
      <c r="D636" s="305">
        <f t="shared" si="9"/>
        <v>0</v>
      </c>
      <c r="E636" s="301"/>
    </row>
    <row r="637" spans="1:5">
      <c r="A637" s="301" t="s">
        <v>507</v>
      </c>
      <c r="B637" s="301"/>
      <c r="C637" s="301"/>
      <c r="D637" s="305">
        <f t="shared" si="9"/>
        <v>0</v>
      </c>
      <c r="E637" s="301"/>
    </row>
    <row r="638" spans="1:5">
      <c r="A638" s="301" t="s">
        <v>508</v>
      </c>
      <c r="B638" s="305">
        <v>35167</v>
      </c>
      <c r="C638" s="305">
        <v>15000</v>
      </c>
      <c r="D638" s="305">
        <f t="shared" si="9"/>
        <v>42.65</v>
      </c>
      <c r="E638" s="301"/>
    </row>
    <row r="639" spans="1:5">
      <c r="A639" s="301" t="s">
        <v>509</v>
      </c>
      <c r="B639" s="305">
        <f>B640+B645+B659+B663+B675+B678+B682+B687+B691+B695+B698+B707+B709</f>
        <v>105927</v>
      </c>
      <c r="C639" s="305">
        <f>C640+C645+C659+C663+C675+C678+C682+C687+C691+C695+C698+C707+C709</f>
        <v>94400</v>
      </c>
      <c r="D639" s="305">
        <f t="shared" si="9"/>
        <v>89.12</v>
      </c>
      <c r="E639" s="301"/>
    </row>
    <row r="640" spans="1:5">
      <c r="A640" s="301" t="s">
        <v>510</v>
      </c>
      <c r="B640" s="305">
        <f>SUM(B641:B644)</f>
        <v>81</v>
      </c>
      <c r="C640" s="305">
        <f>SUM(C641:C644)</f>
        <v>70</v>
      </c>
      <c r="D640" s="305">
        <f t="shared" si="9"/>
        <v>86.42</v>
      </c>
      <c r="E640" s="301"/>
    </row>
    <row r="641" spans="1:5">
      <c r="A641" s="301" t="s">
        <v>60</v>
      </c>
      <c r="B641" s="301">
        <v>27</v>
      </c>
      <c r="C641" s="301">
        <v>20</v>
      </c>
      <c r="D641" s="305">
        <f t="shared" si="9"/>
        <v>74.07</v>
      </c>
      <c r="E641" s="301"/>
    </row>
    <row r="642" spans="1:5">
      <c r="A642" s="301" t="s">
        <v>61</v>
      </c>
      <c r="B642" s="301"/>
      <c r="C642" s="301"/>
      <c r="D642" s="305">
        <f t="shared" si="9"/>
        <v>0</v>
      </c>
      <c r="E642" s="301"/>
    </row>
    <row r="643" spans="1:5">
      <c r="A643" s="301" t="s">
        <v>62</v>
      </c>
      <c r="B643" s="301"/>
      <c r="C643" s="301"/>
      <c r="D643" s="305">
        <f t="shared" si="9"/>
        <v>0</v>
      </c>
      <c r="E643" s="301"/>
    </row>
    <row r="644" spans="1:5">
      <c r="A644" s="301" t="s">
        <v>511</v>
      </c>
      <c r="B644" s="301">
        <v>54</v>
      </c>
      <c r="C644" s="301">
        <v>50</v>
      </c>
      <c r="D644" s="305">
        <f t="shared" si="9"/>
        <v>92.59</v>
      </c>
      <c r="E644" s="301"/>
    </row>
    <row r="645" spans="1:5">
      <c r="A645" s="301" t="s">
        <v>512</v>
      </c>
      <c r="B645" s="305">
        <f>SUM(B646:B658)</f>
        <v>3642</v>
      </c>
      <c r="C645" s="305">
        <f>SUM(C646:C658)</f>
        <v>3200</v>
      </c>
      <c r="D645" s="305">
        <f t="shared" si="9"/>
        <v>87.86</v>
      </c>
      <c r="E645" s="301"/>
    </row>
    <row r="646" spans="1:5">
      <c r="A646" s="301" t="s">
        <v>513</v>
      </c>
      <c r="B646" s="301">
        <v>1007</v>
      </c>
      <c r="C646" s="301">
        <v>1000</v>
      </c>
      <c r="D646" s="305">
        <f t="shared" si="9"/>
        <v>99.3</v>
      </c>
      <c r="E646" s="301"/>
    </row>
    <row r="647" spans="1:5">
      <c r="A647" s="301" t="s">
        <v>514</v>
      </c>
      <c r="B647" s="301">
        <v>365</v>
      </c>
      <c r="C647" s="301">
        <v>350</v>
      </c>
      <c r="D647" s="305">
        <f t="shared" si="9"/>
        <v>95.89</v>
      </c>
      <c r="E647" s="301"/>
    </row>
    <row r="648" spans="1:5">
      <c r="A648" s="301" t="s">
        <v>515</v>
      </c>
      <c r="B648" s="301">
        <v>187</v>
      </c>
      <c r="C648" s="301">
        <v>150</v>
      </c>
      <c r="D648" s="305">
        <f t="shared" si="9"/>
        <v>80.21</v>
      </c>
      <c r="E648" s="301"/>
    </row>
    <row r="649" spans="1:5">
      <c r="A649" s="301" t="s">
        <v>516</v>
      </c>
      <c r="B649" s="301"/>
      <c r="C649" s="301"/>
      <c r="D649" s="305">
        <f t="shared" si="9"/>
        <v>0</v>
      </c>
      <c r="E649" s="301"/>
    </row>
    <row r="650" spans="1:5">
      <c r="A650" s="301" t="s">
        <v>517</v>
      </c>
      <c r="B650" s="301"/>
      <c r="C650" s="301"/>
      <c r="D650" s="305">
        <f t="shared" si="9"/>
        <v>0</v>
      </c>
      <c r="E650" s="301"/>
    </row>
    <row r="651" spans="1:5">
      <c r="A651" s="301" t="s">
        <v>518</v>
      </c>
      <c r="B651" s="301">
        <v>204</v>
      </c>
      <c r="C651" s="301">
        <v>200</v>
      </c>
      <c r="D651" s="305">
        <f t="shared" si="9"/>
        <v>98.04</v>
      </c>
      <c r="E651" s="301"/>
    </row>
    <row r="652" spans="1:5">
      <c r="A652" s="301" t="s">
        <v>519</v>
      </c>
      <c r="B652" s="301"/>
      <c r="C652" s="301"/>
      <c r="D652" s="305">
        <f t="shared" ref="D652:D716" si="10">ROUND(IF(B652=0,0,C652/B652*100),2)</f>
        <v>0</v>
      </c>
      <c r="E652" s="301"/>
    </row>
    <row r="653" spans="1:5">
      <c r="A653" s="301" t="s">
        <v>520</v>
      </c>
      <c r="B653" s="301"/>
      <c r="C653" s="301"/>
      <c r="D653" s="305">
        <f t="shared" si="10"/>
        <v>0</v>
      </c>
      <c r="E653" s="301"/>
    </row>
    <row r="654" spans="1:5">
      <c r="A654" s="301" t="s">
        <v>521</v>
      </c>
      <c r="B654" s="301"/>
      <c r="C654" s="301"/>
      <c r="D654" s="305">
        <f t="shared" si="10"/>
        <v>0</v>
      </c>
      <c r="E654" s="301"/>
    </row>
    <row r="655" spans="1:5">
      <c r="A655" s="301" t="s">
        <v>522</v>
      </c>
      <c r="B655" s="301"/>
      <c r="C655" s="301"/>
      <c r="D655" s="305">
        <f t="shared" si="10"/>
        <v>0</v>
      </c>
      <c r="E655" s="301"/>
    </row>
    <row r="656" spans="1:5">
      <c r="A656" s="301" t="s">
        <v>523</v>
      </c>
      <c r="B656" s="301"/>
      <c r="C656" s="301"/>
      <c r="D656" s="305">
        <f t="shared" si="10"/>
        <v>0</v>
      </c>
      <c r="E656" s="301"/>
    </row>
    <row r="657" spans="1:5">
      <c r="A657" s="301" t="s">
        <v>524</v>
      </c>
      <c r="B657" s="301"/>
      <c r="C657" s="301"/>
      <c r="D657" s="305">
        <f t="shared" si="10"/>
        <v>0</v>
      </c>
      <c r="E657" s="301"/>
    </row>
    <row r="658" spans="1:5">
      <c r="A658" s="301" t="s">
        <v>525</v>
      </c>
      <c r="B658" s="301">
        <v>1879</v>
      </c>
      <c r="C658" s="301">
        <v>1500</v>
      </c>
      <c r="D658" s="305">
        <f t="shared" si="10"/>
        <v>79.83</v>
      </c>
      <c r="E658" s="301"/>
    </row>
    <row r="659" spans="1:5">
      <c r="A659" s="301" t="s">
        <v>526</v>
      </c>
      <c r="B659" s="305">
        <f>SUM(B660:B662)</f>
        <v>4450</v>
      </c>
      <c r="C659" s="305">
        <f>SUM(C660:C662)</f>
        <v>4100</v>
      </c>
      <c r="D659" s="305">
        <f t="shared" si="10"/>
        <v>92.13</v>
      </c>
      <c r="E659" s="301"/>
    </row>
    <row r="660" spans="1:5">
      <c r="A660" s="301" t="s">
        <v>527</v>
      </c>
      <c r="B660" s="301"/>
      <c r="C660" s="301"/>
      <c r="D660" s="305">
        <f t="shared" si="10"/>
        <v>0</v>
      </c>
      <c r="E660" s="301"/>
    </row>
    <row r="661" spans="1:5">
      <c r="A661" s="301" t="s">
        <v>528</v>
      </c>
      <c r="B661" s="301">
        <v>3412</v>
      </c>
      <c r="C661" s="301">
        <v>3200</v>
      </c>
      <c r="D661" s="305">
        <f t="shared" si="10"/>
        <v>93.79</v>
      </c>
      <c r="E661" s="301"/>
    </row>
    <row r="662" spans="1:5">
      <c r="A662" s="301" t="s">
        <v>529</v>
      </c>
      <c r="B662" s="301">
        <v>1038</v>
      </c>
      <c r="C662" s="301">
        <v>900</v>
      </c>
      <c r="D662" s="305">
        <f t="shared" si="10"/>
        <v>86.71</v>
      </c>
      <c r="E662" s="301"/>
    </row>
    <row r="663" spans="1:5">
      <c r="A663" s="301" t="s">
        <v>530</v>
      </c>
      <c r="B663" s="305">
        <f>SUM(B664:B674)</f>
        <v>7786</v>
      </c>
      <c r="C663" s="305">
        <f>SUM(C664:C674)</f>
        <v>7760</v>
      </c>
      <c r="D663" s="305">
        <f t="shared" si="10"/>
        <v>99.67</v>
      </c>
      <c r="E663" s="301"/>
    </row>
    <row r="664" spans="1:5">
      <c r="A664" s="301" t="s">
        <v>531</v>
      </c>
      <c r="B664" s="301">
        <v>1640</v>
      </c>
      <c r="C664" s="301">
        <v>1800</v>
      </c>
      <c r="D664" s="305">
        <f t="shared" si="10"/>
        <v>109.76</v>
      </c>
      <c r="E664" s="301"/>
    </row>
    <row r="665" spans="1:5">
      <c r="A665" s="301" t="s">
        <v>532</v>
      </c>
      <c r="B665" s="301">
        <v>204</v>
      </c>
      <c r="C665" s="301">
        <v>200</v>
      </c>
      <c r="D665" s="305">
        <f t="shared" si="10"/>
        <v>98.04</v>
      </c>
      <c r="E665" s="301"/>
    </row>
    <row r="666" spans="1:5">
      <c r="A666" s="301" t="s">
        <v>533</v>
      </c>
      <c r="B666" s="301">
        <v>262</v>
      </c>
      <c r="C666" s="301">
        <v>200</v>
      </c>
      <c r="D666" s="305">
        <f t="shared" si="10"/>
        <v>76.34</v>
      </c>
      <c r="E666" s="301"/>
    </row>
    <row r="667" spans="1:5">
      <c r="A667" s="301" t="s">
        <v>534</v>
      </c>
      <c r="B667" s="301"/>
      <c r="C667" s="301"/>
      <c r="D667" s="305">
        <f t="shared" si="10"/>
        <v>0</v>
      </c>
      <c r="E667" s="301"/>
    </row>
    <row r="668" spans="1:5">
      <c r="A668" s="301" t="s">
        <v>535</v>
      </c>
      <c r="B668" s="301"/>
      <c r="C668" s="301"/>
      <c r="D668" s="305">
        <f t="shared" si="10"/>
        <v>0</v>
      </c>
      <c r="E668" s="301"/>
    </row>
    <row r="669" spans="1:5">
      <c r="A669" s="301" t="s">
        <v>536</v>
      </c>
      <c r="B669" s="301"/>
      <c r="C669" s="301"/>
      <c r="D669" s="305">
        <f t="shared" si="10"/>
        <v>0</v>
      </c>
      <c r="E669" s="301"/>
    </row>
    <row r="670" spans="1:5">
      <c r="A670" s="301" t="s">
        <v>537</v>
      </c>
      <c r="B670" s="301">
        <v>54</v>
      </c>
      <c r="C670" s="301">
        <v>50</v>
      </c>
      <c r="D670" s="305">
        <f t="shared" si="10"/>
        <v>92.59</v>
      </c>
      <c r="E670" s="301"/>
    </row>
    <row r="671" spans="1:5">
      <c r="A671" s="301" t="s">
        <v>538</v>
      </c>
      <c r="B671" s="301">
        <v>4978</v>
      </c>
      <c r="C671" s="301">
        <v>5000</v>
      </c>
      <c r="D671" s="305">
        <f t="shared" si="10"/>
        <v>100.44</v>
      </c>
      <c r="E671" s="301"/>
    </row>
    <row r="672" spans="1:5">
      <c r="A672" s="301" t="s">
        <v>539</v>
      </c>
      <c r="B672" s="301">
        <v>618</v>
      </c>
      <c r="C672" s="301">
        <v>500</v>
      </c>
      <c r="D672" s="305">
        <f t="shared" si="10"/>
        <v>80.91</v>
      </c>
      <c r="E672" s="301"/>
    </row>
    <row r="673" spans="1:5">
      <c r="A673" s="301" t="s">
        <v>540</v>
      </c>
      <c r="B673" s="301"/>
      <c r="C673" s="301"/>
      <c r="D673" s="305">
        <f t="shared" si="10"/>
        <v>0</v>
      </c>
      <c r="E673" s="301"/>
    </row>
    <row r="674" spans="1:5">
      <c r="A674" s="301" t="s">
        <v>541</v>
      </c>
      <c r="B674" s="301">
        <v>30</v>
      </c>
      <c r="C674" s="301">
        <v>10</v>
      </c>
      <c r="D674" s="305">
        <f t="shared" si="10"/>
        <v>33.33</v>
      </c>
      <c r="E674" s="301"/>
    </row>
    <row r="675" spans="1:5">
      <c r="A675" s="301" t="s">
        <v>542</v>
      </c>
      <c r="B675" s="305">
        <f>SUM(B676:B677)</f>
        <v>109</v>
      </c>
      <c r="C675" s="305">
        <f>SUM(C676:C677)</f>
        <v>100</v>
      </c>
      <c r="D675" s="305">
        <f t="shared" si="10"/>
        <v>91.74</v>
      </c>
      <c r="E675" s="301"/>
    </row>
    <row r="676" spans="1:5">
      <c r="A676" s="301" t="s">
        <v>543</v>
      </c>
      <c r="B676" s="301">
        <v>109</v>
      </c>
      <c r="C676" s="301">
        <v>100</v>
      </c>
      <c r="D676" s="305">
        <f t="shared" si="10"/>
        <v>91.74</v>
      </c>
      <c r="E676" s="301"/>
    </row>
    <row r="677" spans="1:5">
      <c r="A677" s="301" t="s">
        <v>544</v>
      </c>
      <c r="B677" s="301"/>
      <c r="C677" s="301"/>
      <c r="D677" s="305">
        <f t="shared" si="10"/>
        <v>0</v>
      </c>
      <c r="E677" s="301"/>
    </row>
    <row r="678" spans="1:5">
      <c r="A678" s="301" t="s">
        <v>545</v>
      </c>
      <c r="B678" s="305">
        <f>SUM(B679:B681)</f>
        <v>3243</v>
      </c>
      <c r="C678" s="305">
        <f>SUM(C679:C681)</f>
        <v>2430</v>
      </c>
      <c r="D678" s="305">
        <f t="shared" si="10"/>
        <v>74.93</v>
      </c>
      <c r="E678" s="301"/>
    </row>
    <row r="679" spans="1:5">
      <c r="A679" s="301" t="s">
        <v>546</v>
      </c>
      <c r="B679" s="301">
        <v>40</v>
      </c>
      <c r="C679" s="301">
        <v>30</v>
      </c>
      <c r="D679" s="305">
        <f t="shared" si="10"/>
        <v>75</v>
      </c>
      <c r="E679" s="301"/>
    </row>
    <row r="680" spans="1:5">
      <c r="A680" s="301" t="s">
        <v>547</v>
      </c>
      <c r="B680" s="301">
        <v>1756</v>
      </c>
      <c r="C680" s="301">
        <v>1200</v>
      </c>
      <c r="D680" s="305">
        <f t="shared" si="10"/>
        <v>68.34</v>
      </c>
      <c r="E680" s="301"/>
    </row>
    <row r="681" spans="1:5">
      <c r="A681" s="301" t="s">
        <v>548</v>
      </c>
      <c r="B681" s="301">
        <v>1447</v>
      </c>
      <c r="C681" s="301">
        <v>1200</v>
      </c>
      <c r="D681" s="305">
        <f t="shared" si="10"/>
        <v>82.93</v>
      </c>
      <c r="E681" s="301"/>
    </row>
    <row r="682" spans="1:5">
      <c r="A682" s="301" t="s">
        <v>549</v>
      </c>
      <c r="B682" s="305">
        <f>SUM(B683:B686)</f>
        <v>8118</v>
      </c>
      <c r="C682" s="305">
        <f>SUM(C683:C686)</f>
        <v>7500</v>
      </c>
      <c r="D682" s="305">
        <f t="shared" si="10"/>
        <v>92.39</v>
      </c>
      <c r="E682" s="301"/>
    </row>
    <row r="683" spans="1:5">
      <c r="A683" s="301" t="s">
        <v>550</v>
      </c>
      <c r="B683" s="301">
        <v>1081</v>
      </c>
      <c r="C683" s="301">
        <v>1000</v>
      </c>
      <c r="D683" s="305">
        <f t="shared" si="10"/>
        <v>92.51</v>
      </c>
      <c r="E683" s="301"/>
    </row>
    <row r="684" spans="1:5">
      <c r="A684" s="301" t="s">
        <v>551</v>
      </c>
      <c r="B684" s="301">
        <v>5382</v>
      </c>
      <c r="C684" s="301">
        <v>5000</v>
      </c>
      <c r="D684" s="305">
        <f t="shared" si="10"/>
        <v>92.9</v>
      </c>
      <c r="E684" s="301"/>
    </row>
    <row r="685" spans="1:5">
      <c r="A685" s="301" t="s">
        <v>552</v>
      </c>
      <c r="B685" s="301">
        <v>1655</v>
      </c>
      <c r="C685" s="301">
        <v>1500</v>
      </c>
      <c r="D685" s="305">
        <f t="shared" si="10"/>
        <v>90.63</v>
      </c>
      <c r="E685" s="301"/>
    </row>
    <row r="686" spans="1:5">
      <c r="A686" s="301" t="s">
        <v>553</v>
      </c>
      <c r="B686" s="301"/>
      <c r="C686" s="301"/>
      <c r="D686" s="305">
        <f t="shared" si="10"/>
        <v>0</v>
      </c>
      <c r="E686" s="301"/>
    </row>
    <row r="687" spans="1:5">
      <c r="A687" s="301" t="s">
        <v>554</v>
      </c>
      <c r="B687" s="305">
        <f>SUM(B688:B690)</f>
        <v>46345</v>
      </c>
      <c r="C687" s="305">
        <f>SUM(C688:C690)</f>
        <v>43600</v>
      </c>
      <c r="D687" s="305">
        <f t="shared" si="10"/>
        <v>94.08</v>
      </c>
      <c r="E687" s="301"/>
    </row>
    <row r="688" spans="1:5">
      <c r="A688" s="301" t="s">
        <v>555</v>
      </c>
      <c r="B688" s="301">
        <v>1704</v>
      </c>
      <c r="C688" s="301">
        <v>1600</v>
      </c>
      <c r="D688" s="305">
        <f t="shared" si="10"/>
        <v>93.9</v>
      </c>
      <c r="E688" s="301"/>
    </row>
    <row r="689" spans="1:5">
      <c r="A689" s="301" t="s">
        <v>556</v>
      </c>
      <c r="B689" s="301">
        <v>44641</v>
      </c>
      <c r="C689" s="301">
        <v>42000</v>
      </c>
      <c r="D689" s="305">
        <f t="shared" si="10"/>
        <v>94.08</v>
      </c>
      <c r="E689" s="301"/>
    </row>
    <row r="690" spans="1:5">
      <c r="A690" s="301" t="s">
        <v>557</v>
      </c>
      <c r="B690" s="301"/>
      <c r="C690" s="301"/>
      <c r="D690" s="305">
        <f t="shared" si="10"/>
        <v>0</v>
      </c>
      <c r="E690" s="301"/>
    </row>
    <row r="691" spans="1:5">
      <c r="A691" s="301" t="s">
        <v>558</v>
      </c>
      <c r="B691" s="305">
        <f>SUM(B692:B694)</f>
        <v>5631</v>
      </c>
      <c r="C691" s="305">
        <f>SUM(C692:C694)</f>
        <v>5200</v>
      </c>
      <c r="D691" s="305">
        <f t="shared" si="10"/>
        <v>92.35</v>
      </c>
      <c r="E691" s="301"/>
    </row>
    <row r="692" spans="1:5">
      <c r="A692" s="301" t="s">
        <v>559</v>
      </c>
      <c r="B692" s="301">
        <v>4378</v>
      </c>
      <c r="C692" s="301">
        <v>4000</v>
      </c>
      <c r="D692" s="305">
        <f t="shared" si="10"/>
        <v>91.37</v>
      </c>
      <c r="E692" s="301"/>
    </row>
    <row r="693" spans="1:5">
      <c r="A693" s="301" t="s">
        <v>560</v>
      </c>
      <c r="B693" s="301"/>
      <c r="C693" s="301"/>
      <c r="D693" s="305">
        <f t="shared" si="10"/>
        <v>0</v>
      </c>
      <c r="E693" s="301"/>
    </row>
    <row r="694" spans="1:5">
      <c r="A694" s="301" t="s">
        <v>561</v>
      </c>
      <c r="B694" s="301">
        <v>1253</v>
      </c>
      <c r="C694" s="301">
        <v>1200</v>
      </c>
      <c r="D694" s="305">
        <f t="shared" si="10"/>
        <v>95.77</v>
      </c>
      <c r="E694" s="301"/>
    </row>
    <row r="695" spans="1:5">
      <c r="A695" s="301" t="s">
        <v>562</v>
      </c>
      <c r="B695" s="305">
        <f>SUM(B696:B697)</f>
        <v>341</v>
      </c>
      <c r="C695" s="305">
        <f>SUM(C696:C697)</f>
        <v>260</v>
      </c>
      <c r="D695" s="305">
        <f t="shared" si="10"/>
        <v>76.25</v>
      </c>
      <c r="E695" s="301"/>
    </row>
    <row r="696" spans="1:5">
      <c r="A696" s="301" t="s">
        <v>563</v>
      </c>
      <c r="B696" s="301">
        <v>341</v>
      </c>
      <c r="C696" s="301">
        <v>260</v>
      </c>
      <c r="D696" s="305">
        <f t="shared" si="10"/>
        <v>76.25</v>
      </c>
      <c r="E696" s="301"/>
    </row>
    <row r="697" spans="1:5">
      <c r="A697" s="301" t="s">
        <v>564</v>
      </c>
      <c r="B697" s="301"/>
      <c r="C697" s="301"/>
      <c r="D697" s="305">
        <f t="shared" si="10"/>
        <v>0</v>
      </c>
      <c r="E697" s="301"/>
    </row>
    <row r="698" spans="1:5">
      <c r="A698" s="301" t="s">
        <v>565</v>
      </c>
      <c r="B698" s="305">
        <f>SUM(B699:B706)</f>
        <v>86</v>
      </c>
      <c r="C698" s="305">
        <f>SUM(C699:C706)</f>
        <v>50</v>
      </c>
      <c r="D698" s="305">
        <f t="shared" si="10"/>
        <v>58.14</v>
      </c>
      <c r="E698" s="301"/>
    </row>
    <row r="699" spans="1:5">
      <c r="A699" s="301" t="s">
        <v>60</v>
      </c>
      <c r="B699" s="301">
        <v>86</v>
      </c>
      <c r="C699" s="301">
        <v>50</v>
      </c>
      <c r="D699" s="305">
        <f t="shared" si="10"/>
        <v>58.14</v>
      </c>
      <c r="E699" s="301"/>
    </row>
    <row r="700" spans="1:5">
      <c r="A700" s="301" t="s">
        <v>61</v>
      </c>
      <c r="B700" s="301"/>
      <c r="C700" s="301"/>
      <c r="D700" s="305">
        <f t="shared" si="10"/>
        <v>0</v>
      </c>
      <c r="E700" s="301"/>
    </row>
    <row r="701" spans="1:5">
      <c r="A701" s="301" t="s">
        <v>62</v>
      </c>
      <c r="B701" s="301"/>
      <c r="C701" s="301"/>
      <c r="D701" s="305">
        <f t="shared" si="10"/>
        <v>0</v>
      </c>
      <c r="E701" s="301"/>
    </row>
    <row r="702" spans="1:5">
      <c r="A702" s="301" t="s">
        <v>101</v>
      </c>
      <c r="B702" s="301"/>
      <c r="C702" s="301"/>
      <c r="D702" s="305">
        <f t="shared" si="10"/>
        <v>0</v>
      </c>
      <c r="E702" s="301"/>
    </row>
    <row r="703" spans="1:5">
      <c r="A703" s="301" t="s">
        <v>566</v>
      </c>
      <c r="B703" s="301"/>
      <c r="C703" s="301"/>
      <c r="D703" s="305">
        <f t="shared" si="10"/>
        <v>0</v>
      </c>
      <c r="E703" s="301"/>
    </row>
    <row r="704" spans="1:5">
      <c r="A704" s="301" t="s">
        <v>567</v>
      </c>
      <c r="B704" s="301"/>
      <c r="C704" s="301"/>
      <c r="D704" s="305">
        <f t="shared" si="10"/>
        <v>0</v>
      </c>
      <c r="E704" s="301"/>
    </row>
    <row r="705" spans="1:5">
      <c r="A705" s="301" t="s">
        <v>69</v>
      </c>
      <c r="B705" s="301"/>
      <c r="C705" s="301"/>
      <c r="D705" s="305">
        <f t="shared" si="10"/>
        <v>0</v>
      </c>
      <c r="E705" s="301"/>
    </row>
    <row r="706" spans="1:5">
      <c r="A706" s="301" t="s">
        <v>568</v>
      </c>
      <c r="B706" s="301"/>
      <c r="C706" s="301"/>
      <c r="D706" s="305">
        <f t="shared" si="10"/>
        <v>0</v>
      </c>
      <c r="E706" s="301"/>
    </row>
    <row r="707" spans="1:5">
      <c r="A707" s="301" t="s">
        <v>569</v>
      </c>
      <c r="B707" s="305">
        <f>B708</f>
        <v>136</v>
      </c>
      <c r="C707" s="305">
        <f>C708</f>
        <v>100</v>
      </c>
      <c r="D707" s="305">
        <f t="shared" si="10"/>
        <v>73.53</v>
      </c>
      <c r="E707" s="301"/>
    </row>
    <row r="708" spans="1:5">
      <c r="A708" s="301" t="s">
        <v>570</v>
      </c>
      <c r="B708" s="301">
        <v>136</v>
      </c>
      <c r="C708" s="301">
        <v>100</v>
      </c>
      <c r="D708" s="305">
        <f t="shared" si="10"/>
        <v>73.53</v>
      </c>
      <c r="E708" s="301"/>
    </row>
    <row r="709" spans="1:5">
      <c r="A709" s="309" t="s">
        <v>571</v>
      </c>
      <c r="B709" s="305">
        <f>B710</f>
        <v>25959</v>
      </c>
      <c r="C709" s="305">
        <f>C710</f>
        <v>20030</v>
      </c>
      <c r="D709" s="305">
        <f t="shared" si="10"/>
        <v>77.16</v>
      </c>
      <c r="E709" s="301"/>
    </row>
    <row r="710" spans="1:5">
      <c r="A710" s="309" t="s">
        <v>572</v>
      </c>
      <c r="B710" s="301">
        <v>25959</v>
      </c>
      <c r="C710" s="301">
        <v>20030</v>
      </c>
      <c r="D710" s="305">
        <f t="shared" si="10"/>
        <v>77.16</v>
      </c>
      <c r="E710" s="301"/>
    </row>
    <row r="711" spans="1:5">
      <c r="A711" s="309" t="s">
        <v>573</v>
      </c>
      <c r="B711" s="305">
        <f>B712+B722+B726+B734+B739+B746+B752+B755+B758+B759+B760+B766+B767+B768+B783</f>
        <v>13048</v>
      </c>
      <c r="C711" s="305">
        <f>C712+C722+C726+C734+C739+C746+C752+C755+C758+C759+C760+C766+C767+C768+C783</f>
        <v>12130</v>
      </c>
      <c r="D711" s="305">
        <f t="shared" si="10"/>
        <v>92.96</v>
      </c>
      <c r="E711" s="301"/>
    </row>
    <row r="712" spans="1:5">
      <c r="A712" s="309" t="s">
        <v>574</v>
      </c>
      <c r="B712" s="305">
        <f>SUM(B713:B721)</f>
        <v>1102</v>
      </c>
      <c r="C712" s="305">
        <f>SUM(C713:C721)</f>
        <v>900</v>
      </c>
      <c r="D712" s="305">
        <f t="shared" si="10"/>
        <v>81.67</v>
      </c>
      <c r="E712" s="301"/>
    </row>
    <row r="713" spans="1:5">
      <c r="A713" s="309" t="s">
        <v>60</v>
      </c>
      <c r="B713" s="301">
        <v>960</v>
      </c>
      <c r="C713" s="301">
        <v>800</v>
      </c>
      <c r="D713" s="305">
        <f t="shared" si="10"/>
        <v>83.33</v>
      </c>
      <c r="E713" s="301"/>
    </row>
    <row r="714" spans="1:5">
      <c r="A714" s="309" t="s">
        <v>61</v>
      </c>
      <c r="B714" s="301"/>
      <c r="C714" s="301"/>
      <c r="D714" s="305">
        <f t="shared" si="10"/>
        <v>0</v>
      </c>
      <c r="E714" s="301"/>
    </row>
    <row r="715" spans="1:5">
      <c r="A715" s="309" t="s">
        <v>62</v>
      </c>
      <c r="B715" s="301"/>
      <c r="C715" s="301"/>
      <c r="D715" s="305">
        <f t="shared" si="10"/>
        <v>0</v>
      </c>
      <c r="E715" s="301"/>
    </row>
    <row r="716" spans="1:5">
      <c r="A716" s="309" t="s">
        <v>575</v>
      </c>
      <c r="B716" s="301"/>
      <c r="C716" s="301"/>
      <c r="D716" s="305">
        <f t="shared" si="10"/>
        <v>0</v>
      </c>
      <c r="E716" s="301"/>
    </row>
    <row r="717" spans="1:5">
      <c r="A717" s="309" t="s">
        <v>576</v>
      </c>
      <c r="B717" s="301"/>
      <c r="C717" s="301"/>
      <c r="D717" s="305">
        <f t="shared" ref="D717:D780" si="11">ROUND(IF(B717=0,0,C717/B717*100),2)</f>
        <v>0</v>
      </c>
      <c r="E717" s="301"/>
    </row>
    <row r="718" spans="1:5">
      <c r="A718" s="309" t="s">
        <v>577</v>
      </c>
      <c r="B718" s="301"/>
      <c r="C718" s="301"/>
      <c r="D718" s="305">
        <f t="shared" si="11"/>
        <v>0</v>
      </c>
      <c r="E718" s="301"/>
    </row>
    <row r="719" spans="1:5">
      <c r="A719" s="309" t="s">
        <v>578</v>
      </c>
      <c r="B719" s="301"/>
      <c r="C719" s="301"/>
      <c r="D719" s="305">
        <f t="shared" si="11"/>
        <v>0</v>
      </c>
      <c r="E719" s="301"/>
    </row>
    <row r="720" spans="1:5">
      <c r="A720" s="309" t="s">
        <v>579</v>
      </c>
      <c r="B720" s="301"/>
      <c r="C720" s="301"/>
      <c r="D720" s="305">
        <f t="shared" si="11"/>
        <v>0</v>
      </c>
      <c r="E720" s="301"/>
    </row>
    <row r="721" spans="1:5">
      <c r="A721" s="309" t="s">
        <v>580</v>
      </c>
      <c r="B721" s="301">
        <v>142</v>
      </c>
      <c r="C721" s="301">
        <v>100</v>
      </c>
      <c r="D721" s="305">
        <f t="shared" si="11"/>
        <v>70.42</v>
      </c>
      <c r="E721" s="301"/>
    </row>
    <row r="722" spans="1:5">
      <c r="A722" s="309" t="s">
        <v>581</v>
      </c>
      <c r="B722" s="305">
        <f>SUM(B723:B725)</f>
        <v>9</v>
      </c>
      <c r="C722" s="305">
        <f>SUM(C723:C725)</f>
        <v>10</v>
      </c>
      <c r="D722" s="305">
        <f t="shared" si="11"/>
        <v>111.11</v>
      </c>
      <c r="E722" s="301"/>
    </row>
    <row r="723" spans="1:5">
      <c r="A723" s="309" t="s">
        <v>582</v>
      </c>
      <c r="B723" s="301"/>
      <c r="C723" s="301"/>
      <c r="D723" s="305">
        <f t="shared" si="11"/>
        <v>0</v>
      </c>
      <c r="E723" s="301"/>
    </row>
    <row r="724" spans="1:5">
      <c r="A724" s="309" t="s">
        <v>583</v>
      </c>
      <c r="B724" s="301"/>
      <c r="C724" s="301"/>
      <c r="D724" s="305">
        <f t="shared" si="11"/>
        <v>0</v>
      </c>
      <c r="E724" s="301"/>
    </row>
    <row r="725" spans="1:5">
      <c r="A725" s="309" t="s">
        <v>584</v>
      </c>
      <c r="B725" s="301">
        <v>9</v>
      </c>
      <c r="C725" s="301">
        <v>10</v>
      </c>
      <c r="D725" s="305">
        <f t="shared" si="11"/>
        <v>111.11</v>
      </c>
      <c r="E725" s="301"/>
    </row>
    <row r="726" spans="1:5">
      <c r="A726" s="309" t="s">
        <v>585</v>
      </c>
      <c r="B726" s="305">
        <f>SUM(B727:B733)</f>
        <v>4450</v>
      </c>
      <c r="C726" s="305">
        <f>SUM(C727:C733)</f>
        <v>4080</v>
      </c>
      <c r="D726" s="305">
        <f t="shared" si="11"/>
        <v>91.69</v>
      </c>
      <c r="E726" s="301"/>
    </row>
    <row r="727" spans="1:5">
      <c r="A727" s="309" t="s">
        <v>586</v>
      </c>
      <c r="B727" s="301">
        <v>58</v>
      </c>
      <c r="C727" s="301">
        <v>50</v>
      </c>
      <c r="D727" s="305">
        <f t="shared" si="11"/>
        <v>86.21</v>
      </c>
      <c r="E727" s="301"/>
    </row>
    <row r="728" spans="1:5">
      <c r="A728" s="309" t="s">
        <v>587</v>
      </c>
      <c r="B728" s="301">
        <v>4348</v>
      </c>
      <c r="C728" s="301">
        <v>4000</v>
      </c>
      <c r="D728" s="305">
        <f t="shared" si="11"/>
        <v>92</v>
      </c>
      <c r="E728" s="301"/>
    </row>
    <row r="729" spans="1:5">
      <c r="A729" s="309" t="s">
        <v>588</v>
      </c>
      <c r="B729" s="301"/>
      <c r="C729" s="301"/>
      <c r="D729" s="305">
        <f t="shared" si="11"/>
        <v>0</v>
      </c>
      <c r="E729" s="301"/>
    </row>
    <row r="730" spans="1:5">
      <c r="A730" s="309" t="s">
        <v>589</v>
      </c>
      <c r="B730" s="301"/>
      <c r="C730" s="301"/>
      <c r="D730" s="305">
        <f t="shared" si="11"/>
        <v>0</v>
      </c>
      <c r="E730" s="301"/>
    </row>
    <row r="731" spans="1:5">
      <c r="A731" s="309" t="s">
        <v>590</v>
      </c>
      <c r="B731" s="301"/>
      <c r="C731" s="301"/>
      <c r="D731" s="305">
        <f t="shared" si="11"/>
        <v>0</v>
      </c>
      <c r="E731" s="301"/>
    </row>
    <row r="732" spans="1:5">
      <c r="A732" s="309" t="s">
        <v>591</v>
      </c>
      <c r="B732" s="301"/>
      <c r="C732" s="301"/>
      <c r="D732" s="305">
        <f t="shared" si="11"/>
        <v>0</v>
      </c>
      <c r="E732" s="301"/>
    </row>
    <row r="733" spans="1:5">
      <c r="A733" s="309" t="s">
        <v>592</v>
      </c>
      <c r="B733" s="301">
        <v>44</v>
      </c>
      <c r="C733" s="301">
        <v>30</v>
      </c>
      <c r="D733" s="305">
        <f t="shared" si="11"/>
        <v>68.18</v>
      </c>
      <c r="E733" s="301"/>
    </row>
    <row r="734" spans="1:5">
      <c r="A734" s="309" t="s">
        <v>593</v>
      </c>
      <c r="B734" s="305">
        <f>SUM(B735:B738)</f>
        <v>6686</v>
      </c>
      <c r="C734" s="305">
        <f>SUM(C735:C738)</f>
        <v>6400</v>
      </c>
      <c r="D734" s="305">
        <f t="shared" si="11"/>
        <v>95.72</v>
      </c>
      <c r="E734" s="301"/>
    </row>
    <row r="735" spans="1:5">
      <c r="A735" s="309" t="s">
        <v>594</v>
      </c>
      <c r="B735" s="301">
        <v>944</v>
      </c>
      <c r="C735" s="301">
        <v>1000</v>
      </c>
      <c r="D735" s="305">
        <f t="shared" si="11"/>
        <v>105.93</v>
      </c>
      <c r="E735" s="301"/>
    </row>
    <row r="736" spans="1:5">
      <c r="A736" s="309" t="s">
        <v>595</v>
      </c>
      <c r="B736" s="301">
        <v>5316</v>
      </c>
      <c r="C736" s="301">
        <v>5000</v>
      </c>
      <c r="D736" s="305">
        <f t="shared" si="11"/>
        <v>94.06</v>
      </c>
      <c r="E736" s="301"/>
    </row>
    <row r="737" spans="1:5">
      <c r="A737" s="309" t="s">
        <v>596</v>
      </c>
      <c r="B737" s="301"/>
      <c r="C737" s="301"/>
      <c r="D737" s="305">
        <f t="shared" si="11"/>
        <v>0</v>
      </c>
      <c r="E737" s="301"/>
    </row>
    <row r="738" spans="1:5">
      <c r="A738" s="309" t="s">
        <v>597</v>
      </c>
      <c r="B738" s="301">
        <v>426</v>
      </c>
      <c r="C738" s="301">
        <v>400</v>
      </c>
      <c r="D738" s="305">
        <f t="shared" si="11"/>
        <v>93.9</v>
      </c>
      <c r="E738" s="301"/>
    </row>
    <row r="739" spans="1:5">
      <c r="A739" s="309" t="s">
        <v>598</v>
      </c>
      <c r="B739" s="305">
        <f>SUM(B740:B745)</f>
        <v>75</v>
      </c>
      <c r="C739" s="305">
        <f>SUM(C740:C745)</f>
        <v>70</v>
      </c>
      <c r="D739" s="305">
        <f t="shared" si="11"/>
        <v>93.33</v>
      </c>
      <c r="E739" s="301"/>
    </row>
    <row r="740" spans="1:5">
      <c r="A740" s="309" t="s">
        <v>599</v>
      </c>
      <c r="B740" s="301">
        <v>54</v>
      </c>
      <c r="C740" s="301">
        <v>50</v>
      </c>
      <c r="D740" s="305">
        <f t="shared" si="11"/>
        <v>92.59</v>
      </c>
      <c r="E740" s="301"/>
    </row>
    <row r="741" spans="1:5">
      <c r="A741" s="309" t="s">
        <v>600</v>
      </c>
      <c r="B741" s="301"/>
      <c r="C741" s="301"/>
      <c r="D741" s="305">
        <f t="shared" si="11"/>
        <v>0</v>
      </c>
      <c r="E741" s="301"/>
    </row>
    <row r="742" spans="1:5">
      <c r="A742" s="309" t="s">
        <v>601</v>
      </c>
      <c r="B742" s="301"/>
      <c r="C742" s="301"/>
      <c r="D742" s="305">
        <f t="shared" si="11"/>
        <v>0</v>
      </c>
      <c r="E742" s="301"/>
    </row>
    <row r="743" spans="1:5">
      <c r="A743" s="309" t="s">
        <v>602</v>
      </c>
      <c r="B743" s="301"/>
      <c r="C743" s="301"/>
      <c r="D743" s="305">
        <f t="shared" si="11"/>
        <v>0</v>
      </c>
      <c r="E743" s="301"/>
    </row>
    <row r="744" spans="1:5">
      <c r="A744" s="309" t="s">
        <v>603</v>
      </c>
      <c r="B744" s="301">
        <v>21</v>
      </c>
      <c r="C744" s="301">
        <v>20</v>
      </c>
      <c r="D744" s="305">
        <f t="shared" si="11"/>
        <v>95.24</v>
      </c>
      <c r="E744" s="301"/>
    </row>
    <row r="745" spans="1:5">
      <c r="A745" s="309" t="s">
        <v>604</v>
      </c>
      <c r="B745" s="301"/>
      <c r="C745" s="301"/>
      <c r="D745" s="305">
        <f t="shared" si="11"/>
        <v>0</v>
      </c>
      <c r="E745" s="301"/>
    </row>
    <row r="746" spans="1:5">
      <c r="A746" s="309" t="s">
        <v>605</v>
      </c>
      <c r="B746" s="305">
        <f>SUM(B747:B751)</f>
        <v>111</v>
      </c>
      <c r="C746" s="305">
        <f>SUM(C747:C751)</f>
        <v>100</v>
      </c>
      <c r="D746" s="305">
        <f t="shared" si="11"/>
        <v>90.09</v>
      </c>
      <c r="E746" s="301"/>
    </row>
    <row r="747" spans="1:5">
      <c r="A747" s="309" t="s">
        <v>606</v>
      </c>
      <c r="B747" s="301"/>
      <c r="C747" s="301"/>
      <c r="D747" s="305">
        <f t="shared" si="11"/>
        <v>0</v>
      </c>
      <c r="E747" s="301"/>
    </row>
    <row r="748" spans="1:5">
      <c r="A748" s="309" t="s">
        <v>607</v>
      </c>
      <c r="B748" s="301"/>
      <c r="C748" s="301"/>
      <c r="D748" s="305">
        <f t="shared" si="11"/>
        <v>0</v>
      </c>
      <c r="E748" s="301"/>
    </row>
    <row r="749" spans="1:5">
      <c r="A749" s="309" t="s">
        <v>608</v>
      </c>
      <c r="B749" s="301"/>
      <c r="C749" s="301"/>
      <c r="D749" s="305">
        <f t="shared" si="11"/>
        <v>0</v>
      </c>
      <c r="E749" s="301"/>
    </row>
    <row r="750" spans="1:5">
      <c r="A750" s="309" t="s">
        <v>609</v>
      </c>
      <c r="B750" s="301">
        <v>111</v>
      </c>
      <c r="C750" s="301">
        <v>100</v>
      </c>
      <c r="D750" s="305">
        <f t="shared" si="11"/>
        <v>90.09</v>
      </c>
      <c r="E750" s="301"/>
    </row>
    <row r="751" spans="1:5">
      <c r="A751" s="309" t="s">
        <v>610</v>
      </c>
      <c r="B751" s="301"/>
      <c r="C751" s="301"/>
      <c r="D751" s="305">
        <f t="shared" si="11"/>
        <v>0</v>
      </c>
      <c r="E751" s="301"/>
    </row>
    <row r="752" spans="1:5">
      <c r="A752" s="309" t="s">
        <v>611</v>
      </c>
      <c r="B752" s="305">
        <f>SUM(B753:B754)</f>
        <v>0</v>
      </c>
      <c r="C752" s="305">
        <f>SUM(C753:C754)</f>
        <v>0</v>
      </c>
      <c r="D752" s="305">
        <f t="shared" si="11"/>
        <v>0</v>
      </c>
      <c r="E752" s="301"/>
    </row>
    <row r="753" spans="1:5">
      <c r="A753" s="309" t="s">
        <v>612</v>
      </c>
      <c r="B753" s="301"/>
      <c r="C753" s="301"/>
      <c r="D753" s="305">
        <f t="shared" si="11"/>
        <v>0</v>
      </c>
      <c r="E753" s="301"/>
    </row>
    <row r="754" spans="1:5">
      <c r="A754" s="309" t="s">
        <v>613</v>
      </c>
      <c r="B754" s="301"/>
      <c r="C754" s="301"/>
      <c r="D754" s="305">
        <f t="shared" si="11"/>
        <v>0</v>
      </c>
      <c r="E754" s="301"/>
    </row>
    <row r="755" spans="1:5">
      <c r="A755" s="309" t="s">
        <v>614</v>
      </c>
      <c r="B755" s="305">
        <f>SUM(B756:B757)</f>
        <v>0</v>
      </c>
      <c r="C755" s="305">
        <f>SUM(C756:C757)</f>
        <v>0</v>
      </c>
      <c r="D755" s="305">
        <f t="shared" si="11"/>
        <v>0</v>
      </c>
      <c r="E755" s="301"/>
    </row>
    <row r="756" spans="1:5">
      <c r="A756" s="309" t="s">
        <v>615</v>
      </c>
      <c r="B756" s="301"/>
      <c r="C756" s="301"/>
      <c r="D756" s="305">
        <f t="shared" si="11"/>
        <v>0</v>
      </c>
      <c r="E756" s="301"/>
    </row>
    <row r="757" spans="1:5">
      <c r="A757" s="309" t="s">
        <v>616</v>
      </c>
      <c r="B757" s="301"/>
      <c r="C757" s="301"/>
      <c r="D757" s="305">
        <f t="shared" si="11"/>
        <v>0</v>
      </c>
      <c r="E757" s="301"/>
    </row>
    <row r="758" spans="1:5">
      <c r="A758" s="309" t="s">
        <v>617</v>
      </c>
      <c r="B758" s="305"/>
      <c r="C758" s="305"/>
      <c r="D758" s="305">
        <f t="shared" si="11"/>
        <v>0</v>
      </c>
      <c r="E758" s="301"/>
    </row>
    <row r="759" spans="1:5">
      <c r="A759" s="309" t="s">
        <v>618</v>
      </c>
      <c r="B759" s="305">
        <v>483</v>
      </c>
      <c r="C759" s="305">
        <v>450</v>
      </c>
      <c r="D759" s="305">
        <f t="shared" si="11"/>
        <v>93.17</v>
      </c>
      <c r="E759" s="301"/>
    </row>
    <row r="760" spans="1:5">
      <c r="A760" s="309" t="s">
        <v>619</v>
      </c>
      <c r="B760" s="305">
        <f>SUM(B761:B765)</f>
        <v>20</v>
      </c>
      <c r="C760" s="305">
        <f>SUM(C761:C765)</f>
        <v>20</v>
      </c>
      <c r="D760" s="305">
        <f t="shared" si="11"/>
        <v>100</v>
      </c>
      <c r="E760" s="301"/>
    </row>
    <row r="761" spans="1:5">
      <c r="A761" s="309" t="s">
        <v>620</v>
      </c>
      <c r="B761" s="301">
        <v>20</v>
      </c>
      <c r="C761" s="301">
        <v>20</v>
      </c>
      <c r="D761" s="305">
        <f t="shared" si="11"/>
        <v>100</v>
      </c>
      <c r="E761" s="301"/>
    </row>
    <row r="762" spans="1:5">
      <c r="A762" s="309" t="s">
        <v>621</v>
      </c>
      <c r="B762" s="301"/>
      <c r="C762" s="301"/>
      <c r="D762" s="305">
        <f t="shared" si="11"/>
        <v>0</v>
      </c>
      <c r="E762" s="301"/>
    </row>
    <row r="763" spans="1:5">
      <c r="A763" s="309" t="s">
        <v>622</v>
      </c>
      <c r="B763" s="301"/>
      <c r="C763" s="301"/>
      <c r="D763" s="305">
        <f t="shared" si="11"/>
        <v>0</v>
      </c>
      <c r="E763" s="301"/>
    </row>
    <row r="764" spans="1:5">
      <c r="A764" s="309" t="s">
        <v>623</v>
      </c>
      <c r="B764" s="301"/>
      <c r="C764" s="301"/>
      <c r="D764" s="305">
        <f t="shared" si="11"/>
        <v>0</v>
      </c>
      <c r="E764" s="301"/>
    </row>
    <row r="765" spans="1:5">
      <c r="A765" s="309" t="s">
        <v>624</v>
      </c>
      <c r="B765" s="301"/>
      <c r="C765" s="301"/>
      <c r="D765" s="305">
        <f t="shared" si="11"/>
        <v>0</v>
      </c>
      <c r="E765" s="301"/>
    </row>
    <row r="766" spans="1:5">
      <c r="A766" s="309" t="s">
        <v>625</v>
      </c>
      <c r="B766" s="305"/>
      <c r="C766" s="305"/>
      <c r="D766" s="305">
        <f t="shared" si="11"/>
        <v>0</v>
      </c>
      <c r="E766" s="301"/>
    </row>
    <row r="767" spans="1:5">
      <c r="A767" s="309" t="s">
        <v>626</v>
      </c>
      <c r="B767" s="305"/>
      <c r="C767" s="305"/>
      <c r="D767" s="305">
        <f t="shared" si="11"/>
        <v>0</v>
      </c>
      <c r="E767" s="301"/>
    </row>
    <row r="768" spans="1:5">
      <c r="A768" s="309" t="s">
        <v>627</v>
      </c>
      <c r="B768" s="305">
        <f>SUM(B769:B782)</f>
        <v>0</v>
      </c>
      <c r="C768" s="305">
        <f>SUM(C769:C782)</f>
        <v>0</v>
      </c>
      <c r="D768" s="305">
        <f t="shared" si="11"/>
        <v>0</v>
      </c>
      <c r="E768" s="301"/>
    </row>
    <row r="769" spans="1:5">
      <c r="A769" s="309" t="s">
        <v>60</v>
      </c>
      <c r="B769" s="301"/>
      <c r="C769" s="301"/>
      <c r="D769" s="305">
        <f t="shared" si="11"/>
        <v>0</v>
      </c>
      <c r="E769" s="301"/>
    </row>
    <row r="770" spans="1:5">
      <c r="A770" s="309" t="s">
        <v>61</v>
      </c>
      <c r="B770" s="301"/>
      <c r="C770" s="301"/>
      <c r="D770" s="305">
        <f t="shared" si="11"/>
        <v>0</v>
      </c>
      <c r="E770" s="301"/>
    </row>
    <row r="771" spans="1:5">
      <c r="A771" s="309" t="s">
        <v>62</v>
      </c>
      <c r="B771" s="301"/>
      <c r="C771" s="301"/>
      <c r="D771" s="305">
        <f t="shared" si="11"/>
        <v>0</v>
      </c>
      <c r="E771" s="301"/>
    </row>
    <row r="772" spans="1:5">
      <c r="A772" s="309" t="s">
        <v>628</v>
      </c>
      <c r="B772" s="301"/>
      <c r="C772" s="301"/>
      <c r="D772" s="305">
        <f t="shared" si="11"/>
        <v>0</v>
      </c>
      <c r="E772" s="301"/>
    </row>
    <row r="773" spans="1:5">
      <c r="A773" s="309" t="s">
        <v>629</v>
      </c>
      <c r="B773" s="301"/>
      <c r="C773" s="301"/>
      <c r="D773" s="305">
        <f t="shared" si="11"/>
        <v>0</v>
      </c>
      <c r="E773" s="301"/>
    </row>
    <row r="774" spans="1:5">
      <c r="A774" s="309" t="s">
        <v>630</v>
      </c>
      <c r="B774" s="301"/>
      <c r="C774" s="301"/>
      <c r="D774" s="305">
        <f t="shared" si="11"/>
        <v>0</v>
      </c>
      <c r="E774" s="301"/>
    </row>
    <row r="775" spans="1:5">
      <c r="A775" s="309" t="s">
        <v>631</v>
      </c>
      <c r="B775" s="301"/>
      <c r="C775" s="301"/>
      <c r="D775" s="305">
        <f t="shared" si="11"/>
        <v>0</v>
      </c>
      <c r="E775" s="301"/>
    </row>
    <row r="776" spans="1:5">
      <c r="A776" s="309" t="s">
        <v>632</v>
      </c>
      <c r="B776" s="301"/>
      <c r="C776" s="301"/>
      <c r="D776" s="305">
        <f t="shared" si="11"/>
        <v>0</v>
      </c>
      <c r="E776" s="301"/>
    </row>
    <row r="777" spans="1:5">
      <c r="A777" s="309" t="s">
        <v>633</v>
      </c>
      <c r="B777" s="301"/>
      <c r="C777" s="301"/>
      <c r="D777" s="305">
        <f t="shared" si="11"/>
        <v>0</v>
      </c>
      <c r="E777" s="301"/>
    </row>
    <row r="778" spans="1:5">
      <c r="A778" s="309" t="s">
        <v>634</v>
      </c>
      <c r="B778" s="301"/>
      <c r="C778" s="301"/>
      <c r="D778" s="305">
        <f t="shared" si="11"/>
        <v>0</v>
      </c>
      <c r="E778" s="301"/>
    </row>
    <row r="779" spans="1:5">
      <c r="A779" s="309" t="s">
        <v>101</v>
      </c>
      <c r="B779" s="301"/>
      <c r="C779" s="301"/>
      <c r="D779" s="305">
        <f t="shared" si="11"/>
        <v>0</v>
      </c>
      <c r="E779" s="301"/>
    </row>
    <row r="780" spans="1:5">
      <c r="A780" s="309" t="s">
        <v>635</v>
      </c>
      <c r="B780" s="301"/>
      <c r="C780" s="301"/>
      <c r="D780" s="305">
        <f t="shared" si="11"/>
        <v>0</v>
      </c>
      <c r="E780" s="301"/>
    </row>
    <row r="781" spans="1:5">
      <c r="A781" s="309" t="s">
        <v>69</v>
      </c>
      <c r="B781" s="301"/>
      <c r="C781" s="301"/>
      <c r="D781" s="305">
        <f t="shared" ref="D781:D845" si="12">ROUND(IF(B781=0,0,C781/B781*100),2)</f>
        <v>0</v>
      </c>
      <c r="E781" s="301"/>
    </row>
    <row r="782" spans="1:5">
      <c r="A782" s="309" t="s">
        <v>636</v>
      </c>
      <c r="B782" s="301"/>
      <c r="C782" s="301"/>
      <c r="D782" s="305">
        <f t="shared" si="12"/>
        <v>0</v>
      </c>
      <c r="E782" s="301"/>
    </row>
    <row r="783" spans="1:5">
      <c r="A783" s="309" t="s">
        <v>637</v>
      </c>
      <c r="B783" s="305">
        <v>112</v>
      </c>
      <c r="C783" s="305">
        <v>100</v>
      </c>
      <c r="D783" s="305">
        <f t="shared" si="12"/>
        <v>89.29</v>
      </c>
      <c r="E783" s="301"/>
    </row>
    <row r="784" spans="1:5">
      <c r="A784" s="309" t="s">
        <v>638</v>
      </c>
      <c r="B784" s="305">
        <f>B785+B796+B797+B800+B801+B802</f>
        <v>91522</v>
      </c>
      <c r="C784" s="305">
        <f>C785+C796+C797+C800+C801+C802</f>
        <v>75360</v>
      </c>
      <c r="D784" s="305">
        <f t="shared" si="12"/>
        <v>82.34</v>
      </c>
      <c r="E784" s="301"/>
    </row>
    <row r="785" spans="1:5">
      <c r="A785" s="309" t="s">
        <v>639</v>
      </c>
      <c r="B785" s="305">
        <f>SUM(B786:B795)</f>
        <v>10955</v>
      </c>
      <c r="C785" s="305">
        <f>SUM(C786:C795)</f>
        <v>9400</v>
      </c>
      <c r="D785" s="305">
        <f t="shared" si="12"/>
        <v>85.81</v>
      </c>
      <c r="E785" s="301"/>
    </row>
    <row r="786" spans="1:5">
      <c r="A786" s="309" t="s">
        <v>640</v>
      </c>
      <c r="B786" s="301">
        <v>5254</v>
      </c>
      <c r="C786" s="301">
        <v>5000</v>
      </c>
      <c r="D786" s="305">
        <f t="shared" si="12"/>
        <v>95.17</v>
      </c>
      <c r="E786" s="301"/>
    </row>
    <row r="787" spans="1:5">
      <c r="A787" s="309" t="s">
        <v>641</v>
      </c>
      <c r="B787" s="301"/>
      <c r="C787" s="301"/>
      <c r="D787" s="305">
        <f t="shared" si="12"/>
        <v>0</v>
      </c>
      <c r="E787" s="301"/>
    </row>
    <row r="788" spans="1:5">
      <c r="A788" s="309" t="s">
        <v>642</v>
      </c>
      <c r="B788" s="301"/>
      <c r="C788" s="301"/>
      <c r="D788" s="305">
        <f t="shared" si="12"/>
        <v>0</v>
      </c>
      <c r="E788" s="301"/>
    </row>
    <row r="789" spans="1:5">
      <c r="A789" s="309" t="s">
        <v>643</v>
      </c>
      <c r="B789" s="301">
        <v>853</v>
      </c>
      <c r="C789" s="301">
        <v>600</v>
      </c>
      <c r="D789" s="305">
        <f t="shared" si="12"/>
        <v>70.34</v>
      </c>
      <c r="E789" s="301"/>
    </row>
    <row r="790" spans="1:5">
      <c r="A790" s="309" t="s">
        <v>644</v>
      </c>
      <c r="B790" s="301"/>
      <c r="C790" s="301"/>
      <c r="D790" s="305">
        <f t="shared" si="12"/>
        <v>0</v>
      </c>
      <c r="E790" s="301"/>
    </row>
    <row r="791" spans="1:5">
      <c r="A791" s="309" t="s">
        <v>645</v>
      </c>
      <c r="B791" s="301">
        <v>189</v>
      </c>
      <c r="C791" s="301">
        <v>200</v>
      </c>
      <c r="D791" s="305">
        <f t="shared" si="12"/>
        <v>105.82</v>
      </c>
      <c r="E791" s="301"/>
    </row>
    <row r="792" spans="1:5">
      <c r="A792" s="309" t="s">
        <v>646</v>
      </c>
      <c r="B792" s="301"/>
      <c r="C792" s="301"/>
      <c r="D792" s="305">
        <f t="shared" si="12"/>
        <v>0</v>
      </c>
      <c r="E792" s="301"/>
    </row>
    <row r="793" spans="1:5">
      <c r="A793" s="309" t="s">
        <v>647</v>
      </c>
      <c r="B793" s="301">
        <v>758</v>
      </c>
      <c r="C793" s="301">
        <v>600</v>
      </c>
      <c r="D793" s="305">
        <f t="shared" si="12"/>
        <v>79.16</v>
      </c>
      <c r="E793" s="301"/>
    </row>
    <row r="794" spans="1:5">
      <c r="A794" s="309" t="s">
        <v>648</v>
      </c>
      <c r="B794" s="301"/>
      <c r="C794" s="301"/>
      <c r="D794" s="305">
        <f t="shared" si="12"/>
        <v>0</v>
      </c>
      <c r="E794" s="301"/>
    </row>
    <row r="795" spans="1:5">
      <c r="A795" s="309" t="s">
        <v>649</v>
      </c>
      <c r="B795" s="301">
        <v>3901</v>
      </c>
      <c r="C795" s="301">
        <v>3000</v>
      </c>
      <c r="D795" s="305">
        <f t="shared" si="12"/>
        <v>76.9</v>
      </c>
      <c r="E795" s="301"/>
    </row>
    <row r="796" spans="1:5">
      <c r="A796" s="309" t="s">
        <v>650</v>
      </c>
      <c r="B796" s="305">
        <v>599</v>
      </c>
      <c r="C796" s="305">
        <v>400</v>
      </c>
      <c r="D796" s="305">
        <f t="shared" si="12"/>
        <v>66.78</v>
      </c>
      <c r="E796" s="301"/>
    </row>
    <row r="797" spans="1:5">
      <c r="A797" s="309" t="s">
        <v>651</v>
      </c>
      <c r="B797" s="305">
        <f>SUM(B798:B799)</f>
        <v>20332</v>
      </c>
      <c r="C797" s="305">
        <f>SUM(C798:C799)</f>
        <v>18500</v>
      </c>
      <c r="D797" s="305">
        <f t="shared" si="12"/>
        <v>90.99</v>
      </c>
      <c r="E797" s="301"/>
    </row>
    <row r="798" spans="1:5">
      <c r="A798" s="309" t="s">
        <v>652</v>
      </c>
      <c r="B798" s="301">
        <v>580</v>
      </c>
      <c r="C798" s="301">
        <v>500</v>
      </c>
      <c r="D798" s="305">
        <f t="shared" si="12"/>
        <v>86.21</v>
      </c>
      <c r="E798" s="301"/>
    </row>
    <row r="799" spans="1:5">
      <c r="A799" s="309" t="s">
        <v>653</v>
      </c>
      <c r="B799" s="301">
        <v>19752</v>
      </c>
      <c r="C799" s="301">
        <v>18000</v>
      </c>
      <c r="D799" s="305">
        <f t="shared" si="12"/>
        <v>91.13</v>
      </c>
      <c r="E799" s="301"/>
    </row>
    <row r="800" spans="1:5">
      <c r="A800" s="309" t="s">
        <v>654</v>
      </c>
      <c r="B800" s="305">
        <v>4968</v>
      </c>
      <c r="C800" s="305">
        <v>4200</v>
      </c>
      <c r="D800" s="305">
        <f t="shared" si="12"/>
        <v>84.54</v>
      </c>
      <c r="E800" s="301"/>
    </row>
    <row r="801" spans="1:5">
      <c r="A801" s="309" t="s">
        <v>655</v>
      </c>
      <c r="B801" s="305">
        <v>173</v>
      </c>
      <c r="C801" s="305">
        <v>200</v>
      </c>
      <c r="D801" s="305">
        <f t="shared" si="12"/>
        <v>115.61</v>
      </c>
      <c r="E801" s="301"/>
    </row>
    <row r="802" spans="1:5">
      <c r="A802" s="309" t="s">
        <v>656</v>
      </c>
      <c r="B802" s="305">
        <v>54495</v>
      </c>
      <c r="C802" s="305">
        <v>42660</v>
      </c>
      <c r="D802" s="305">
        <f t="shared" si="12"/>
        <v>78.28</v>
      </c>
      <c r="E802" s="301"/>
    </row>
    <row r="803" spans="1:5">
      <c r="A803" s="309" t="s">
        <v>657</v>
      </c>
      <c r="B803" s="305">
        <f>B804+B830+B855+B883+B894+B901+B908+B911</f>
        <v>48201</v>
      </c>
      <c r="C803" s="305">
        <f>C804+C830+C855+C883+C894+C901+C908+C911</f>
        <v>53450</v>
      </c>
      <c r="D803" s="305">
        <f t="shared" si="12"/>
        <v>110.89</v>
      </c>
      <c r="E803" s="301"/>
    </row>
    <row r="804" spans="1:5">
      <c r="A804" s="309" t="s">
        <v>658</v>
      </c>
      <c r="B804" s="305">
        <f>SUM(B805:B829)</f>
        <v>380</v>
      </c>
      <c r="C804" s="305">
        <f>SUM(C805:C829)</f>
        <v>300</v>
      </c>
      <c r="D804" s="305">
        <f t="shared" si="12"/>
        <v>78.95</v>
      </c>
      <c r="E804" s="301"/>
    </row>
    <row r="805" spans="1:5">
      <c r="A805" s="309" t="s">
        <v>640</v>
      </c>
      <c r="B805" s="301">
        <v>380</v>
      </c>
      <c r="C805" s="301">
        <v>300</v>
      </c>
      <c r="D805" s="305">
        <f t="shared" si="12"/>
        <v>78.95</v>
      </c>
      <c r="E805" s="301"/>
    </row>
    <row r="806" spans="1:5">
      <c r="A806" s="309" t="s">
        <v>641</v>
      </c>
      <c r="B806" s="301"/>
      <c r="C806" s="301"/>
      <c r="D806" s="305">
        <f t="shared" si="12"/>
        <v>0</v>
      </c>
      <c r="E806" s="301"/>
    </row>
    <row r="807" spans="1:5">
      <c r="A807" s="309" t="s">
        <v>642</v>
      </c>
      <c r="B807" s="301"/>
      <c r="C807" s="301"/>
      <c r="D807" s="305">
        <f t="shared" si="12"/>
        <v>0</v>
      </c>
      <c r="E807" s="301"/>
    </row>
    <row r="808" spans="1:5">
      <c r="A808" s="309" t="s">
        <v>659</v>
      </c>
      <c r="B808" s="301"/>
      <c r="C808" s="301"/>
      <c r="D808" s="305">
        <f t="shared" si="12"/>
        <v>0</v>
      </c>
      <c r="E808" s="301"/>
    </row>
    <row r="809" spans="1:5">
      <c r="A809" s="309" t="s">
        <v>660</v>
      </c>
      <c r="B809" s="301"/>
      <c r="C809" s="301"/>
      <c r="D809" s="305">
        <f t="shared" si="12"/>
        <v>0</v>
      </c>
      <c r="E809" s="301"/>
    </row>
    <row r="810" spans="1:5">
      <c r="A810" s="309" t="s">
        <v>661</v>
      </c>
      <c r="B810" s="301"/>
      <c r="C810" s="301"/>
      <c r="D810" s="305">
        <f t="shared" si="12"/>
        <v>0</v>
      </c>
      <c r="E810" s="301"/>
    </row>
    <row r="811" spans="1:5">
      <c r="A811" s="309" t="s">
        <v>662</v>
      </c>
      <c r="B811" s="301"/>
      <c r="C811" s="301"/>
      <c r="D811" s="305">
        <f t="shared" si="12"/>
        <v>0</v>
      </c>
      <c r="E811" s="301"/>
    </row>
    <row r="812" spans="1:5">
      <c r="A812" s="309" t="s">
        <v>663</v>
      </c>
      <c r="B812" s="301"/>
      <c r="C812" s="301"/>
      <c r="D812" s="305">
        <f t="shared" si="12"/>
        <v>0</v>
      </c>
      <c r="E812" s="301"/>
    </row>
    <row r="813" spans="1:5">
      <c r="A813" s="309" t="s">
        <v>664</v>
      </c>
      <c r="B813" s="301"/>
      <c r="C813" s="301"/>
      <c r="D813" s="305">
        <f t="shared" si="12"/>
        <v>0</v>
      </c>
      <c r="E813" s="301"/>
    </row>
    <row r="814" spans="1:5">
      <c r="A814" s="309" t="s">
        <v>665</v>
      </c>
      <c r="B814" s="301"/>
      <c r="C814" s="301"/>
      <c r="D814" s="305">
        <f t="shared" si="12"/>
        <v>0</v>
      </c>
      <c r="E814" s="301"/>
    </row>
    <row r="815" spans="1:5">
      <c r="A815" s="309" t="s">
        <v>666</v>
      </c>
      <c r="B815" s="301"/>
      <c r="C815" s="301"/>
      <c r="D815" s="305">
        <f t="shared" si="12"/>
        <v>0</v>
      </c>
      <c r="E815" s="301"/>
    </row>
    <row r="816" spans="1:5">
      <c r="A816" s="309" t="s">
        <v>667</v>
      </c>
      <c r="B816" s="301"/>
      <c r="C816" s="301"/>
      <c r="D816" s="305">
        <f t="shared" si="12"/>
        <v>0</v>
      </c>
      <c r="E816" s="301"/>
    </row>
    <row r="817" spans="1:5">
      <c r="A817" s="309" t="s">
        <v>668</v>
      </c>
      <c r="B817" s="301"/>
      <c r="C817" s="301"/>
      <c r="D817" s="305">
        <f t="shared" si="12"/>
        <v>0</v>
      </c>
      <c r="E817" s="301"/>
    </row>
    <row r="818" spans="1:5">
      <c r="A818" s="309" t="s">
        <v>669</v>
      </c>
      <c r="B818" s="301"/>
      <c r="C818" s="301"/>
      <c r="D818" s="305">
        <f t="shared" si="12"/>
        <v>0</v>
      </c>
      <c r="E818" s="301"/>
    </row>
    <row r="819" spans="1:5">
      <c r="A819" s="309" t="s">
        <v>670</v>
      </c>
      <c r="B819" s="301"/>
      <c r="C819" s="301"/>
      <c r="D819" s="305">
        <f t="shared" si="12"/>
        <v>0</v>
      </c>
      <c r="E819" s="301"/>
    </row>
    <row r="820" spans="1:5">
      <c r="A820" s="309" t="s">
        <v>671</v>
      </c>
      <c r="B820" s="301"/>
      <c r="C820" s="301"/>
      <c r="D820" s="305">
        <f t="shared" si="12"/>
        <v>0</v>
      </c>
      <c r="E820" s="301"/>
    </row>
    <row r="821" spans="1:5">
      <c r="A821" s="309" t="s">
        <v>672</v>
      </c>
      <c r="B821" s="301"/>
      <c r="C821" s="301"/>
      <c r="D821" s="305">
        <f t="shared" si="12"/>
        <v>0</v>
      </c>
      <c r="E821" s="301"/>
    </row>
    <row r="822" spans="1:5">
      <c r="A822" s="309" t="s">
        <v>673</v>
      </c>
      <c r="B822" s="301"/>
      <c r="C822" s="301"/>
      <c r="D822" s="305">
        <f t="shared" si="12"/>
        <v>0</v>
      </c>
      <c r="E822" s="301"/>
    </row>
    <row r="823" spans="1:5">
      <c r="A823" s="309" t="s">
        <v>674</v>
      </c>
      <c r="B823" s="301"/>
      <c r="C823" s="301"/>
      <c r="D823" s="305">
        <f t="shared" si="12"/>
        <v>0</v>
      </c>
      <c r="E823" s="301"/>
    </row>
    <row r="824" spans="1:5">
      <c r="A824" s="309" t="s">
        <v>675</v>
      </c>
      <c r="B824" s="301"/>
      <c r="C824" s="301"/>
      <c r="D824" s="305">
        <f t="shared" si="12"/>
        <v>0</v>
      </c>
      <c r="E824" s="301"/>
    </row>
    <row r="825" spans="1:5">
      <c r="A825" s="309" t="s">
        <v>676</v>
      </c>
      <c r="B825" s="301"/>
      <c r="C825" s="301"/>
      <c r="D825" s="305">
        <f t="shared" si="12"/>
        <v>0</v>
      </c>
      <c r="E825" s="301"/>
    </row>
    <row r="826" spans="1:5">
      <c r="A826" s="309" t="s">
        <v>677</v>
      </c>
      <c r="B826" s="301"/>
      <c r="C826" s="301"/>
      <c r="D826" s="305">
        <f t="shared" si="12"/>
        <v>0</v>
      </c>
      <c r="E826" s="301"/>
    </row>
    <row r="827" spans="1:5">
      <c r="A827" s="309" t="s">
        <v>678</v>
      </c>
      <c r="B827" s="301"/>
      <c r="C827" s="301"/>
      <c r="D827" s="305">
        <f t="shared" si="12"/>
        <v>0</v>
      </c>
      <c r="E827" s="301"/>
    </row>
    <row r="828" spans="1:5">
      <c r="A828" s="309" t="s">
        <v>679</v>
      </c>
      <c r="B828" s="301"/>
      <c r="C828" s="301"/>
      <c r="D828" s="305">
        <f t="shared" si="12"/>
        <v>0</v>
      </c>
      <c r="E828" s="301"/>
    </row>
    <row r="829" spans="1:5">
      <c r="A829" s="309" t="s">
        <v>680</v>
      </c>
      <c r="B829" s="301"/>
      <c r="C829" s="301"/>
      <c r="D829" s="305">
        <f t="shared" si="12"/>
        <v>0</v>
      </c>
      <c r="E829" s="301"/>
    </row>
    <row r="830" spans="1:5">
      <c r="A830" s="309" t="s">
        <v>681</v>
      </c>
      <c r="B830" s="305">
        <f>SUM(B831:B854)</f>
        <v>387</v>
      </c>
      <c r="C830" s="305">
        <f>SUM(C831:C854)</f>
        <v>300</v>
      </c>
      <c r="D830" s="305">
        <f t="shared" si="12"/>
        <v>77.52</v>
      </c>
      <c r="E830" s="301"/>
    </row>
    <row r="831" spans="1:5">
      <c r="A831" s="309" t="s">
        <v>640</v>
      </c>
      <c r="B831" s="301">
        <v>387</v>
      </c>
      <c r="C831" s="301">
        <v>300</v>
      </c>
      <c r="D831" s="305">
        <f t="shared" si="12"/>
        <v>77.52</v>
      </c>
      <c r="E831" s="301"/>
    </row>
    <row r="832" spans="1:5">
      <c r="A832" s="309" t="s">
        <v>641</v>
      </c>
      <c r="B832" s="301"/>
      <c r="C832" s="301"/>
      <c r="D832" s="305">
        <f t="shared" si="12"/>
        <v>0</v>
      </c>
      <c r="E832" s="301"/>
    </row>
    <row r="833" spans="1:5">
      <c r="A833" s="309" t="s">
        <v>642</v>
      </c>
      <c r="B833" s="301"/>
      <c r="C833" s="301"/>
      <c r="D833" s="305">
        <f t="shared" si="12"/>
        <v>0</v>
      </c>
      <c r="E833" s="301"/>
    </row>
    <row r="834" spans="1:5">
      <c r="A834" s="309" t="s">
        <v>682</v>
      </c>
      <c r="B834" s="301"/>
      <c r="C834" s="301"/>
      <c r="D834" s="305">
        <f t="shared" si="12"/>
        <v>0</v>
      </c>
      <c r="E834" s="301"/>
    </row>
    <row r="835" spans="1:5">
      <c r="A835" s="309" t="s">
        <v>683</v>
      </c>
      <c r="B835" s="301"/>
      <c r="C835" s="301"/>
      <c r="D835" s="305">
        <f t="shared" si="12"/>
        <v>0</v>
      </c>
      <c r="E835" s="301"/>
    </row>
    <row r="836" spans="1:5">
      <c r="A836" s="309" t="s">
        <v>684</v>
      </c>
      <c r="B836" s="301"/>
      <c r="C836" s="301"/>
      <c r="D836" s="305">
        <f t="shared" si="12"/>
        <v>0</v>
      </c>
      <c r="E836" s="301"/>
    </row>
    <row r="837" spans="1:5">
      <c r="A837" s="309" t="s">
        <v>685</v>
      </c>
      <c r="B837" s="301"/>
      <c r="C837" s="301"/>
      <c r="D837" s="305">
        <f t="shared" si="12"/>
        <v>0</v>
      </c>
      <c r="E837" s="301"/>
    </row>
    <row r="838" spans="1:5">
      <c r="A838" s="309" t="s">
        <v>686</v>
      </c>
      <c r="B838" s="301"/>
      <c r="C838" s="301"/>
      <c r="D838" s="305">
        <f t="shared" si="12"/>
        <v>0</v>
      </c>
      <c r="E838" s="301"/>
    </row>
    <row r="839" spans="1:5">
      <c r="A839" s="309" t="s">
        <v>687</v>
      </c>
      <c r="B839" s="301"/>
      <c r="C839" s="301"/>
      <c r="D839" s="305">
        <f t="shared" si="12"/>
        <v>0</v>
      </c>
      <c r="E839" s="301"/>
    </row>
    <row r="840" spans="1:5">
      <c r="A840" s="309" t="s">
        <v>688</v>
      </c>
      <c r="B840" s="301"/>
      <c r="C840" s="301"/>
      <c r="D840" s="305">
        <f t="shared" si="12"/>
        <v>0</v>
      </c>
      <c r="E840" s="301"/>
    </row>
    <row r="841" spans="1:5">
      <c r="A841" s="309" t="s">
        <v>689</v>
      </c>
      <c r="B841" s="301"/>
      <c r="C841" s="301"/>
      <c r="D841" s="305">
        <f t="shared" si="12"/>
        <v>0</v>
      </c>
      <c r="E841" s="301"/>
    </row>
    <row r="842" spans="1:5">
      <c r="A842" s="309" t="s">
        <v>690</v>
      </c>
      <c r="B842" s="301"/>
      <c r="C842" s="301"/>
      <c r="D842" s="305">
        <f t="shared" si="12"/>
        <v>0</v>
      </c>
      <c r="E842" s="301"/>
    </row>
    <row r="843" spans="1:5">
      <c r="A843" s="309" t="s">
        <v>691</v>
      </c>
      <c r="B843" s="301"/>
      <c r="C843" s="301"/>
      <c r="D843" s="305">
        <f t="shared" si="12"/>
        <v>0</v>
      </c>
      <c r="E843" s="301"/>
    </row>
    <row r="844" spans="1:5">
      <c r="A844" s="309" t="s">
        <v>692</v>
      </c>
      <c r="B844" s="301"/>
      <c r="C844" s="301"/>
      <c r="D844" s="305">
        <f t="shared" si="12"/>
        <v>0</v>
      </c>
      <c r="E844" s="301"/>
    </row>
    <row r="845" spans="1:5">
      <c r="A845" s="309" t="s">
        <v>693</v>
      </c>
      <c r="B845" s="301"/>
      <c r="C845" s="301"/>
      <c r="D845" s="305">
        <f t="shared" si="12"/>
        <v>0</v>
      </c>
      <c r="E845" s="301"/>
    </row>
    <row r="846" spans="1:5">
      <c r="A846" s="309" t="s">
        <v>694</v>
      </c>
      <c r="B846" s="301"/>
      <c r="C846" s="301"/>
      <c r="D846" s="305">
        <f t="shared" ref="D846:D909" si="13">ROUND(IF(B846=0,0,C846/B846*100),2)</f>
        <v>0</v>
      </c>
      <c r="E846" s="301"/>
    </row>
    <row r="847" spans="1:5">
      <c r="A847" s="309" t="s">
        <v>695</v>
      </c>
      <c r="B847" s="301"/>
      <c r="C847" s="301"/>
      <c r="D847" s="305">
        <f t="shared" si="13"/>
        <v>0</v>
      </c>
      <c r="E847" s="301"/>
    </row>
    <row r="848" spans="1:5">
      <c r="A848" s="309" t="s">
        <v>696</v>
      </c>
      <c r="B848" s="301"/>
      <c r="C848" s="301"/>
      <c r="D848" s="305">
        <f t="shared" si="13"/>
        <v>0</v>
      </c>
      <c r="E848" s="301"/>
    </row>
    <row r="849" spans="1:5">
      <c r="A849" s="309" t="s">
        <v>697</v>
      </c>
      <c r="B849" s="301"/>
      <c r="C849" s="301"/>
      <c r="D849" s="305">
        <f t="shared" si="13"/>
        <v>0</v>
      </c>
      <c r="E849" s="301"/>
    </row>
    <row r="850" spans="1:5">
      <c r="A850" s="309" t="s">
        <v>698</v>
      </c>
      <c r="B850" s="301"/>
      <c r="C850" s="301"/>
      <c r="D850" s="305">
        <f t="shared" si="13"/>
        <v>0</v>
      </c>
      <c r="E850" s="301"/>
    </row>
    <row r="851" spans="1:5">
      <c r="A851" s="309" t="s">
        <v>699</v>
      </c>
      <c r="B851" s="301"/>
      <c r="C851" s="301"/>
      <c r="D851" s="305">
        <f t="shared" si="13"/>
        <v>0</v>
      </c>
      <c r="E851" s="301"/>
    </row>
    <row r="852" spans="1:5">
      <c r="A852" s="309" t="s">
        <v>700</v>
      </c>
      <c r="B852" s="301"/>
      <c r="C852" s="301"/>
      <c r="D852" s="305">
        <f t="shared" si="13"/>
        <v>0</v>
      </c>
      <c r="E852" s="301"/>
    </row>
    <row r="853" spans="1:5">
      <c r="A853" s="309" t="s">
        <v>666</v>
      </c>
      <c r="B853" s="301"/>
      <c r="C853" s="301"/>
      <c r="D853" s="305">
        <f t="shared" si="13"/>
        <v>0</v>
      </c>
      <c r="E853" s="301"/>
    </row>
    <row r="854" spans="1:5">
      <c r="A854" s="309" t="s">
        <v>701</v>
      </c>
      <c r="B854" s="301"/>
      <c r="C854" s="301"/>
      <c r="D854" s="305">
        <f t="shared" si="13"/>
        <v>0</v>
      </c>
      <c r="E854" s="301"/>
    </row>
    <row r="855" spans="1:5">
      <c r="A855" s="309" t="s">
        <v>702</v>
      </c>
      <c r="B855" s="305">
        <f>SUM(B856:B882)</f>
        <v>251</v>
      </c>
      <c r="C855" s="305">
        <f>SUM(C856:C882)</f>
        <v>200</v>
      </c>
      <c r="D855" s="305">
        <f t="shared" si="13"/>
        <v>79.68</v>
      </c>
      <c r="E855" s="301"/>
    </row>
    <row r="856" spans="1:5">
      <c r="A856" s="309" t="s">
        <v>640</v>
      </c>
      <c r="B856" s="301">
        <v>251</v>
      </c>
      <c r="C856" s="301">
        <v>200</v>
      </c>
      <c r="D856" s="305">
        <f t="shared" si="13"/>
        <v>79.68</v>
      </c>
      <c r="E856" s="301"/>
    </row>
    <row r="857" spans="1:5">
      <c r="A857" s="309" t="s">
        <v>641</v>
      </c>
      <c r="B857" s="301"/>
      <c r="C857" s="301"/>
      <c r="D857" s="305">
        <f t="shared" si="13"/>
        <v>0</v>
      </c>
      <c r="E857" s="301"/>
    </row>
    <row r="858" spans="1:5">
      <c r="A858" s="309" t="s">
        <v>642</v>
      </c>
      <c r="B858" s="301"/>
      <c r="C858" s="301"/>
      <c r="D858" s="305">
        <f t="shared" si="13"/>
        <v>0</v>
      </c>
      <c r="E858" s="301"/>
    </row>
    <row r="859" spans="1:5">
      <c r="A859" s="309" t="s">
        <v>703</v>
      </c>
      <c r="B859" s="301"/>
      <c r="C859" s="301"/>
      <c r="D859" s="305">
        <f t="shared" si="13"/>
        <v>0</v>
      </c>
      <c r="E859" s="301"/>
    </row>
    <row r="860" spans="1:5">
      <c r="A860" s="309" t="s">
        <v>704</v>
      </c>
      <c r="B860" s="301"/>
      <c r="C860" s="301"/>
      <c r="D860" s="305">
        <f t="shared" si="13"/>
        <v>0</v>
      </c>
      <c r="E860" s="301"/>
    </row>
    <row r="861" spans="1:5">
      <c r="A861" s="309" t="s">
        <v>705</v>
      </c>
      <c r="B861" s="301"/>
      <c r="C861" s="301"/>
      <c r="D861" s="305">
        <f t="shared" si="13"/>
        <v>0</v>
      </c>
      <c r="E861" s="301"/>
    </row>
    <row r="862" spans="1:5">
      <c r="A862" s="309" t="s">
        <v>706</v>
      </c>
      <c r="B862" s="301"/>
      <c r="C862" s="301"/>
      <c r="D862" s="305">
        <f t="shared" si="13"/>
        <v>0</v>
      </c>
      <c r="E862" s="301"/>
    </row>
    <row r="863" spans="1:5">
      <c r="A863" s="309" t="s">
        <v>707</v>
      </c>
      <c r="B863" s="301"/>
      <c r="C863" s="301"/>
      <c r="D863" s="305">
        <f t="shared" si="13"/>
        <v>0</v>
      </c>
      <c r="E863" s="301"/>
    </row>
    <row r="864" spans="1:5">
      <c r="A864" s="309" t="s">
        <v>708</v>
      </c>
      <c r="B864" s="301"/>
      <c r="C864" s="301"/>
      <c r="D864" s="305">
        <f t="shared" si="13"/>
        <v>0</v>
      </c>
      <c r="E864" s="301"/>
    </row>
    <row r="865" spans="1:5">
      <c r="A865" s="309" t="s">
        <v>709</v>
      </c>
      <c r="B865" s="301"/>
      <c r="C865" s="301"/>
      <c r="D865" s="305">
        <f t="shared" si="13"/>
        <v>0</v>
      </c>
      <c r="E865" s="301"/>
    </row>
    <row r="866" spans="1:5">
      <c r="A866" s="309" t="s">
        <v>710</v>
      </c>
      <c r="B866" s="301"/>
      <c r="C866" s="301"/>
      <c r="D866" s="305">
        <f t="shared" si="13"/>
        <v>0</v>
      </c>
      <c r="E866" s="301"/>
    </row>
    <row r="867" spans="1:5">
      <c r="A867" s="309" t="s">
        <v>711</v>
      </c>
      <c r="B867" s="301"/>
      <c r="C867" s="301"/>
      <c r="D867" s="305">
        <f t="shared" si="13"/>
        <v>0</v>
      </c>
      <c r="E867" s="301"/>
    </row>
    <row r="868" spans="1:5">
      <c r="A868" s="309" t="s">
        <v>712</v>
      </c>
      <c r="B868" s="301"/>
      <c r="C868" s="301"/>
      <c r="D868" s="305">
        <f t="shared" si="13"/>
        <v>0</v>
      </c>
      <c r="E868" s="301"/>
    </row>
    <row r="869" spans="1:5">
      <c r="A869" s="309" t="s">
        <v>713</v>
      </c>
      <c r="B869" s="301"/>
      <c r="C869" s="301"/>
      <c r="D869" s="305">
        <f t="shared" si="13"/>
        <v>0</v>
      </c>
      <c r="E869" s="301"/>
    </row>
    <row r="870" spans="1:5">
      <c r="A870" s="309" t="s">
        <v>714</v>
      </c>
      <c r="B870" s="301"/>
      <c r="C870" s="301"/>
      <c r="D870" s="305">
        <f t="shared" si="13"/>
        <v>0</v>
      </c>
      <c r="E870" s="301"/>
    </row>
    <row r="871" spans="1:5">
      <c r="A871" s="309" t="s">
        <v>715</v>
      </c>
      <c r="B871" s="301"/>
      <c r="C871" s="301"/>
      <c r="D871" s="305">
        <f t="shared" si="13"/>
        <v>0</v>
      </c>
      <c r="E871" s="301"/>
    </row>
    <row r="872" spans="1:5">
      <c r="A872" s="309" t="s">
        <v>716</v>
      </c>
      <c r="B872" s="301"/>
      <c r="C872" s="301"/>
      <c r="D872" s="305">
        <f t="shared" si="13"/>
        <v>0</v>
      </c>
      <c r="E872" s="301"/>
    </row>
    <row r="873" spans="1:5">
      <c r="A873" s="309" t="s">
        <v>717</v>
      </c>
      <c r="B873" s="301"/>
      <c r="C873" s="301"/>
      <c r="D873" s="305">
        <f t="shared" si="13"/>
        <v>0</v>
      </c>
      <c r="E873" s="301"/>
    </row>
    <row r="874" spans="1:5">
      <c r="A874" s="309" t="s">
        <v>718</v>
      </c>
      <c r="B874" s="301"/>
      <c r="C874" s="301"/>
      <c r="D874" s="305">
        <f t="shared" si="13"/>
        <v>0</v>
      </c>
      <c r="E874" s="301"/>
    </row>
    <row r="875" spans="1:5">
      <c r="A875" s="309" t="s">
        <v>719</v>
      </c>
      <c r="B875" s="301"/>
      <c r="C875" s="301"/>
      <c r="D875" s="305">
        <f t="shared" si="13"/>
        <v>0</v>
      </c>
      <c r="E875" s="301"/>
    </row>
    <row r="876" spans="1:5">
      <c r="A876" s="309" t="s">
        <v>720</v>
      </c>
      <c r="B876" s="301"/>
      <c r="C876" s="301"/>
      <c r="D876" s="305">
        <f t="shared" si="13"/>
        <v>0</v>
      </c>
      <c r="E876" s="301"/>
    </row>
    <row r="877" spans="1:5">
      <c r="A877" s="309" t="s">
        <v>694</v>
      </c>
      <c r="B877" s="301"/>
      <c r="C877" s="301"/>
      <c r="D877" s="305">
        <f t="shared" si="13"/>
        <v>0</v>
      </c>
      <c r="E877" s="301"/>
    </row>
    <row r="878" spans="1:5">
      <c r="A878" s="309" t="s">
        <v>721</v>
      </c>
      <c r="B878" s="301"/>
      <c r="C878" s="301"/>
      <c r="D878" s="305">
        <f t="shared" si="13"/>
        <v>0</v>
      </c>
      <c r="E878" s="301"/>
    </row>
    <row r="879" spans="1:5">
      <c r="A879" s="309" t="s">
        <v>722</v>
      </c>
      <c r="B879" s="301"/>
      <c r="C879" s="301"/>
      <c r="D879" s="305">
        <f t="shared" si="13"/>
        <v>0</v>
      </c>
      <c r="E879" s="301"/>
    </row>
    <row r="880" spans="1:5">
      <c r="A880" s="309" t="s">
        <v>723</v>
      </c>
      <c r="B880" s="301"/>
      <c r="C880" s="301"/>
      <c r="D880" s="305">
        <f t="shared" si="13"/>
        <v>0</v>
      </c>
      <c r="E880" s="301"/>
    </row>
    <row r="881" spans="1:5">
      <c r="A881" s="309" t="s">
        <v>724</v>
      </c>
      <c r="B881" s="301"/>
      <c r="C881" s="301"/>
      <c r="D881" s="305">
        <f t="shared" si="13"/>
        <v>0</v>
      </c>
      <c r="E881" s="301"/>
    </row>
    <row r="882" spans="1:5">
      <c r="A882" s="309" t="s">
        <v>725</v>
      </c>
      <c r="B882" s="301"/>
      <c r="C882" s="301"/>
      <c r="D882" s="305">
        <f t="shared" si="13"/>
        <v>0</v>
      </c>
      <c r="E882" s="301"/>
    </row>
    <row r="883" spans="1:5">
      <c r="A883" s="309" t="s">
        <v>726</v>
      </c>
      <c r="B883" s="305">
        <f>SUM(B884:B893)</f>
        <v>47183</v>
      </c>
      <c r="C883" s="305">
        <f>SUM(C884:C893)</f>
        <v>52650</v>
      </c>
      <c r="D883" s="305">
        <f t="shared" si="13"/>
        <v>111.59</v>
      </c>
      <c r="E883" s="301"/>
    </row>
    <row r="884" spans="1:5">
      <c r="A884" s="309" t="s">
        <v>640</v>
      </c>
      <c r="B884" s="301">
        <v>1278</v>
      </c>
      <c r="C884" s="301">
        <v>1000</v>
      </c>
      <c r="D884" s="305">
        <f t="shared" si="13"/>
        <v>78.25</v>
      </c>
      <c r="E884" s="301"/>
    </row>
    <row r="885" spans="1:5">
      <c r="A885" s="309" t="s">
        <v>641</v>
      </c>
      <c r="B885" s="301"/>
      <c r="C885" s="301"/>
      <c r="D885" s="305">
        <f t="shared" si="13"/>
        <v>0</v>
      </c>
      <c r="E885" s="301"/>
    </row>
    <row r="886" spans="1:5">
      <c r="A886" s="309" t="s">
        <v>642</v>
      </c>
      <c r="B886" s="301"/>
      <c r="C886" s="301"/>
      <c r="D886" s="305">
        <f t="shared" si="13"/>
        <v>0</v>
      </c>
      <c r="E886" s="301"/>
    </row>
    <row r="887" spans="1:5">
      <c r="A887" s="309" t="s">
        <v>727</v>
      </c>
      <c r="B887" s="301">
        <v>176</v>
      </c>
      <c r="C887" s="301">
        <v>5150</v>
      </c>
      <c r="D887" s="305">
        <f t="shared" si="13"/>
        <v>2926.14</v>
      </c>
      <c r="E887" s="301"/>
    </row>
    <row r="888" spans="1:5">
      <c r="A888" s="309" t="s">
        <v>728</v>
      </c>
      <c r="B888" s="301"/>
      <c r="C888" s="301"/>
      <c r="D888" s="305">
        <f t="shared" si="13"/>
        <v>0</v>
      </c>
      <c r="E888" s="301"/>
    </row>
    <row r="889" spans="1:5">
      <c r="A889" s="309" t="s">
        <v>729</v>
      </c>
      <c r="B889" s="301"/>
      <c r="C889" s="301"/>
      <c r="D889" s="305">
        <f t="shared" si="13"/>
        <v>0</v>
      </c>
      <c r="E889" s="301"/>
    </row>
    <row r="890" spans="1:5">
      <c r="A890" s="309" t="s">
        <v>730</v>
      </c>
      <c r="B890" s="301"/>
      <c r="C890" s="301"/>
      <c r="D890" s="305">
        <f t="shared" si="13"/>
        <v>0</v>
      </c>
      <c r="E890" s="301"/>
    </row>
    <row r="891" spans="1:5">
      <c r="A891" s="309" t="s">
        <v>731</v>
      </c>
      <c r="B891" s="301"/>
      <c r="C891" s="301"/>
      <c r="D891" s="305">
        <f t="shared" si="13"/>
        <v>0</v>
      </c>
      <c r="E891" s="301"/>
    </row>
    <row r="892" spans="1:5">
      <c r="A892" s="309" t="s">
        <v>732</v>
      </c>
      <c r="B892" s="301"/>
      <c r="C892" s="301"/>
      <c r="D892" s="305">
        <f t="shared" si="13"/>
        <v>0</v>
      </c>
      <c r="E892" s="301"/>
    </row>
    <row r="893" spans="1:5">
      <c r="A893" s="309" t="s">
        <v>733</v>
      </c>
      <c r="B893" s="301">
        <v>45729</v>
      </c>
      <c r="C893" s="301">
        <v>46500</v>
      </c>
      <c r="D893" s="305">
        <f t="shared" si="13"/>
        <v>101.69</v>
      </c>
      <c r="E893" s="301"/>
    </row>
    <row r="894" spans="1:5">
      <c r="A894" s="309" t="s">
        <v>734</v>
      </c>
      <c r="B894" s="305">
        <f>SUM(B895:B900)</f>
        <v>0</v>
      </c>
      <c r="C894" s="305">
        <f>SUM(C895:C900)</f>
        <v>0</v>
      </c>
      <c r="D894" s="305">
        <f t="shared" si="13"/>
        <v>0</v>
      </c>
      <c r="E894" s="301"/>
    </row>
    <row r="895" spans="1:5">
      <c r="A895" s="309" t="s">
        <v>735</v>
      </c>
      <c r="B895" s="301"/>
      <c r="C895" s="301"/>
      <c r="D895" s="305">
        <f t="shared" si="13"/>
        <v>0</v>
      </c>
      <c r="E895" s="301"/>
    </row>
    <row r="896" spans="1:5">
      <c r="A896" s="309" t="s">
        <v>736</v>
      </c>
      <c r="B896" s="301"/>
      <c r="C896" s="301"/>
      <c r="D896" s="305">
        <f t="shared" si="13"/>
        <v>0</v>
      </c>
      <c r="E896" s="301"/>
    </row>
    <row r="897" spans="1:5">
      <c r="A897" s="309" t="s">
        <v>737</v>
      </c>
      <c r="B897" s="301"/>
      <c r="C897" s="301"/>
      <c r="D897" s="305">
        <f t="shared" si="13"/>
        <v>0</v>
      </c>
      <c r="E897" s="301"/>
    </row>
    <row r="898" spans="1:5">
      <c r="A898" s="309" t="s">
        <v>738</v>
      </c>
      <c r="B898" s="301"/>
      <c r="C898" s="301"/>
      <c r="D898" s="305">
        <f t="shared" si="13"/>
        <v>0</v>
      </c>
      <c r="E898" s="301"/>
    </row>
    <row r="899" spans="1:5">
      <c r="A899" s="309" t="s">
        <v>739</v>
      </c>
      <c r="B899" s="301"/>
      <c r="C899" s="301"/>
      <c r="D899" s="305">
        <f t="shared" si="13"/>
        <v>0</v>
      </c>
      <c r="E899" s="301"/>
    </row>
    <row r="900" spans="1:5">
      <c r="A900" s="309" t="s">
        <v>740</v>
      </c>
      <c r="B900" s="301"/>
      <c r="C900" s="301"/>
      <c r="D900" s="305">
        <f t="shared" si="13"/>
        <v>0</v>
      </c>
      <c r="E900" s="301"/>
    </row>
    <row r="901" spans="1:5">
      <c r="A901" s="309" t="s">
        <v>741</v>
      </c>
      <c r="B901" s="305">
        <f>SUM(B902:B907)</f>
        <v>0</v>
      </c>
      <c r="C901" s="305">
        <f>SUM(C902:C907)</f>
        <v>0</v>
      </c>
      <c r="D901" s="305">
        <f t="shared" si="13"/>
        <v>0</v>
      </c>
      <c r="E901" s="301"/>
    </row>
    <row r="902" spans="1:5">
      <c r="A902" s="309" t="s">
        <v>742</v>
      </c>
      <c r="B902" s="301"/>
      <c r="C902" s="301"/>
      <c r="D902" s="305">
        <f t="shared" si="13"/>
        <v>0</v>
      </c>
      <c r="E902" s="301"/>
    </row>
    <row r="903" spans="1:5">
      <c r="A903" s="309" t="s">
        <v>743</v>
      </c>
      <c r="B903" s="301"/>
      <c r="C903" s="301"/>
      <c r="D903" s="305">
        <f t="shared" si="13"/>
        <v>0</v>
      </c>
      <c r="E903" s="301"/>
    </row>
    <row r="904" spans="1:5">
      <c r="A904" s="309" t="s">
        <v>744</v>
      </c>
      <c r="B904" s="301"/>
      <c r="C904" s="301"/>
      <c r="D904" s="305">
        <f t="shared" si="13"/>
        <v>0</v>
      </c>
      <c r="E904" s="301"/>
    </row>
    <row r="905" spans="1:5">
      <c r="A905" s="309" t="s">
        <v>745</v>
      </c>
      <c r="B905" s="301"/>
      <c r="C905" s="301"/>
      <c r="D905" s="305">
        <f t="shared" si="13"/>
        <v>0</v>
      </c>
      <c r="E905" s="301"/>
    </row>
    <row r="906" spans="1:5">
      <c r="A906" s="309" t="s">
        <v>746</v>
      </c>
      <c r="B906" s="301"/>
      <c r="C906" s="301"/>
      <c r="D906" s="305">
        <f t="shared" si="13"/>
        <v>0</v>
      </c>
      <c r="E906" s="301"/>
    </row>
    <row r="907" spans="1:5">
      <c r="A907" s="309" t="s">
        <v>747</v>
      </c>
      <c r="B907" s="301"/>
      <c r="C907" s="301"/>
      <c r="D907" s="305">
        <f t="shared" si="13"/>
        <v>0</v>
      </c>
      <c r="E907" s="301"/>
    </row>
    <row r="908" spans="1:5">
      <c r="A908" s="309" t="s">
        <v>748</v>
      </c>
      <c r="B908" s="305">
        <f>SUM(B909:B910)</f>
        <v>0</v>
      </c>
      <c r="C908" s="305">
        <f>SUM(C909:C910)</f>
        <v>0</v>
      </c>
      <c r="D908" s="305">
        <f t="shared" si="13"/>
        <v>0</v>
      </c>
      <c r="E908" s="301"/>
    </row>
    <row r="909" spans="1:5">
      <c r="A909" s="309" t="s">
        <v>749</v>
      </c>
      <c r="B909" s="301"/>
      <c r="C909" s="301"/>
      <c r="D909" s="305">
        <f t="shared" si="13"/>
        <v>0</v>
      </c>
      <c r="E909" s="301"/>
    </row>
    <row r="910" spans="1:5">
      <c r="A910" s="309" t="s">
        <v>750</v>
      </c>
      <c r="B910" s="301"/>
      <c r="C910" s="301"/>
      <c r="D910" s="305">
        <f t="shared" ref="D910:D973" si="14">ROUND(IF(B910=0,0,C910/B910*100),2)</f>
        <v>0</v>
      </c>
      <c r="E910" s="301"/>
    </row>
    <row r="911" spans="1:5">
      <c r="A911" s="309" t="s">
        <v>751</v>
      </c>
      <c r="B911" s="305">
        <f>SUM(B912:B913)</f>
        <v>0</v>
      </c>
      <c r="C911" s="305">
        <f>SUM(C912:C913)</f>
        <v>0</v>
      </c>
      <c r="D911" s="305">
        <f t="shared" si="14"/>
        <v>0</v>
      </c>
      <c r="E911" s="301"/>
    </row>
    <row r="912" spans="1:5">
      <c r="A912" s="309" t="s">
        <v>752</v>
      </c>
      <c r="B912" s="301"/>
      <c r="C912" s="301"/>
      <c r="D912" s="305">
        <f t="shared" si="14"/>
        <v>0</v>
      </c>
      <c r="E912" s="301"/>
    </row>
    <row r="913" spans="1:5">
      <c r="A913" s="309" t="s">
        <v>753</v>
      </c>
      <c r="B913" s="301"/>
      <c r="C913" s="301"/>
      <c r="D913" s="305">
        <f t="shared" si="14"/>
        <v>0</v>
      </c>
      <c r="E913" s="301"/>
    </row>
    <row r="914" spans="1:5">
      <c r="A914" s="309" t="s">
        <v>754</v>
      </c>
      <c r="B914" s="305">
        <f>B915+B938+B948+B958+B963+B970+B975</f>
        <v>403</v>
      </c>
      <c r="C914" s="305">
        <f>C915+C938+C948+C958+C963+C970+C975</f>
        <v>360</v>
      </c>
      <c r="D914" s="305">
        <f t="shared" si="14"/>
        <v>89.33</v>
      </c>
      <c r="E914" s="301"/>
    </row>
    <row r="915" spans="1:5">
      <c r="A915" s="309" t="s">
        <v>755</v>
      </c>
      <c r="B915" s="305">
        <f>SUM(B916:B937)</f>
        <v>403</v>
      </c>
      <c r="C915" s="305">
        <f>SUM(C916:C937)</f>
        <v>360</v>
      </c>
      <c r="D915" s="305">
        <f t="shared" si="14"/>
        <v>89.33</v>
      </c>
      <c r="E915" s="301"/>
    </row>
    <row r="916" spans="1:5">
      <c r="A916" s="309" t="s">
        <v>640</v>
      </c>
      <c r="B916" s="301">
        <v>403</v>
      </c>
      <c r="C916" s="301">
        <v>360</v>
      </c>
      <c r="D916" s="305">
        <f t="shared" si="14"/>
        <v>89.33</v>
      </c>
      <c r="E916" s="301"/>
    </row>
    <row r="917" spans="1:5">
      <c r="A917" s="309" t="s">
        <v>641</v>
      </c>
      <c r="B917" s="301"/>
      <c r="C917" s="301"/>
      <c r="D917" s="305">
        <f t="shared" si="14"/>
        <v>0</v>
      </c>
      <c r="E917" s="301"/>
    </row>
    <row r="918" spans="1:5">
      <c r="A918" s="309" t="s">
        <v>642</v>
      </c>
      <c r="B918" s="301"/>
      <c r="C918" s="301"/>
      <c r="D918" s="305">
        <f t="shared" si="14"/>
        <v>0</v>
      </c>
      <c r="E918" s="301"/>
    </row>
    <row r="919" spans="1:5">
      <c r="A919" s="309" t="s">
        <v>756</v>
      </c>
      <c r="B919" s="301"/>
      <c r="C919" s="301"/>
      <c r="D919" s="305">
        <f t="shared" si="14"/>
        <v>0</v>
      </c>
      <c r="E919" s="301"/>
    </row>
    <row r="920" spans="1:5">
      <c r="A920" s="309" t="s">
        <v>757</v>
      </c>
      <c r="B920" s="301"/>
      <c r="C920" s="301"/>
      <c r="D920" s="305">
        <f t="shared" si="14"/>
        <v>0</v>
      </c>
      <c r="E920" s="301"/>
    </row>
    <row r="921" spans="1:5">
      <c r="A921" s="309" t="s">
        <v>758</v>
      </c>
      <c r="B921" s="301"/>
      <c r="C921" s="301"/>
      <c r="D921" s="305">
        <f t="shared" si="14"/>
        <v>0</v>
      </c>
      <c r="E921" s="301"/>
    </row>
    <row r="922" spans="1:5">
      <c r="A922" s="309" t="s">
        <v>759</v>
      </c>
      <c r="B922" s="301"/>
      <c r="C922" s="301"/>
      <c r="D922" s="305">
        <f t="shared" si="14"/>
        <v>0</v>
      </c>
      <c r="E922" s="301"/>
    </row>
    <row r="923" spans="1:5">
      <c r="A923" s="309" t="s">
        <v>760</v>
      </c>
      <c r="B923" s="301"/>
      <c r="C923" s="301"/>
      <c r="D923" s="305">
        <f t="shared" si="14"/>
        <v>0</v>
      </c>
      <c r="E923" s="301"/>
    </row>
    <row r="924" spans="1:5">
      <c r="A924" s="309" t="s">
        <v>761</v>
      </c>
      <c r="B924" s="301"/>
      <c r="C924" s="301"/>
      <c r="D924" s="305">
        <f t="shared" si="14"/>
        <v>0</v>
      </c>
      <c r="E924" s="301"/>
    </row>
    <row r="925" spans="1:5">
      <c r="A925" s="309" t="s">
        <v>762</v>
      </c>
      <c r="B925" s="301"/>
      <c r="C925" s="301"/>
      <c r="D925" s="305">
        <f t="shared" si="14"/>
        <v>0</v>
      </c>
      <c r="E925" s="301"/>
    </row>
    <row r="926" spans="1:5">
      <c r="A926" s="309" t="s">
        <v>763</v>
      </c>
      <c r="B926" s="301"/>
      <c r="C926" s="301"/>
      <c r="D926" s="305">
        <f t="shared" si="14"/>
        <v>0</v>
      </c>
      <c r="E926" s="301"/>
    </row>
    <row r="927" spans="1:5">
      <c r="A927" s="309" t="s">
        <v>764</v>
      </c>
      <c r="B927" s="301"/>
      <c r="C927" s="301"/>
      <c r="D927" s="305">
        <f t="shared" si="14"/>
        <v>0</v>
      </c>
      <c r="E927" s="301"/>
    </row>
    <row r="928" spans="1:5">
      <c r="A928" s="309" t="s">
        <v>765</v>
      </c>
      <c r="B928" s="301"/>
      <c r="C928" s="301"/>
      <c r="D928" s="305">
        <f t="shared" si="14"/>
        <v>0</v>
      </c>
      <c r="E928" s="301"/>
    </row>
    <row r="929" spans="1:5">
      <c r="A929" s="309" t="s">
        <v>766</v>
      </c>
      <c r="B929" s="301"/>
      <c r="C929" s="301"/>
      <c r="D929" s="305">
        <f t="shared" si="14"/>
        <v>0</v>
      </c>
      <c r="E929" s="301"/>
    </row>
    <row r="930" spans="1:5">
      <c r="A930" s="309" t="s">
        <v>767</v>
      </c>
      <c r="B930" s="301"/>
      <c r="C930" s="301"/>
      <c r="D930" s="305">
        <f t="shared" si="14"/>
        <v>0</v>
      </c>
      <c r="E930" s="301"/>
    </row>
    <row r="931" spans="1:5">
      <c r="A931" s="309" t="s">
        <v>768</v>
      </c>
      <c r="B931" s="301"/>
      <c r="C931" s="301"/>
      <c r="D931" s="305">
        <f t="shared" si="14"/>
        <v>0</v>
      </c>
      <c r="E931" s="301"/>
    </row>
    <row r="932" spans="1:5">
      <c r="A932" s="309" t="s">
        <v>769</v>
      </c>
      <c r="B932" s="301"/>
      <c r="C932" s="301"/>
      <c r="D932" s="305">
        <f t="shared" si="14"/>
        <v>0</v>
      </c>
      <c r="E932" s="301"/>
    </row>
    <row r="933" spans="1:5">
      <c r="A933" s="309" t="s">
        <v>770</v>
      </c>
      <c r="B933" s="301"/>
      <c r="C933" s="301"/>
      <c r="D933" s="305">
        <f t="shared" si="14"/>
        <v>0</v>
      </c>
      <c r="E933" s="301"/>
    </row>
    <row r="934" spans="1:5">
      <c r="A934" s="309" t="s">
        <v>771</v>
      </c>
      <c r="B934" s="301"/>
      <c r="C934" s="301"/>
      <c r="D934" s="305">
        <f t="shared" si="14"/>
        <v>0</v>
      </c>
      <c r="E934" s="301"/>
    </row>
    <row r="935" spans="1:5">
      <c r="A935" s="309" t="s">
        <v>772</v>
      </c>
      <c r="B935" s="301"/>
      <c r="C935" s="301"/>
      <c r="D935" s="305">
        <f t="shared" si="14"/>
        <v>0</v>
      </c>
      <c r="E935" s="301"/>
    </row>
    <row r="936" spans="1:5">
      <c r="A936" s="309" t="s">
        <v>773</v>
      </c>
      <c r="B936" s="301"/>
      <c r="C936" s="301"/>
      <c r="D936" s="305">
        <f t="shared" si="14"/>
        <v>0</v>
      </c>
      <c r="E936" s="301"/>
    </row>
    <row r="937" spans="1:5">
      <c r="A937" s="309" t="s">
        <v>774</v>
      </c>
      <c r="B937" s="301"/>
      <c r="C937" s="301"/>
      <c r="D937" s="305">
        <f t="shared" si="14"/>
        <v>0</v>
      </c>
      <c r="E937" s="301"/>
    </row>
    <row r="938" spans="1:5">
      <c r="A938" s="309" t="s">
        <v>775</v>
      </c>
      <c r="B938" s="305">
        <f>SUM(B939:B947)</f>
        <v>0</v>
      </c>
      <c r="C938" s="305">
        <f>SUM(C939:C947)</f>
        <v>0</v>
      </c>
      <c r="D938" s="305">
        <f t="shared" si="14"/>
        <v>0</v>
      </c>
      <c r="E938" s="301"/>
    </row>
    <row r="939" spans="1:5">
      <c r="A939" s="309" t="s">
        <v>640</v>
      </c>
      <c r="B939" s="301"/>
      <c r="C939" s="301"/>
      <c r="D939" s="305">
        <f t="shared" si="14"/>
        <v>0</v>
      </c>
      <c r="E939" s="301"/>
    </row>
    <row r="940" spans="1:5">
      <c r="A940" s="309" t="s">
        <v>641</v>
      </c>
      <c r="B940" s="301"/>
      <c r="C940" s="301"/>
      <c r="D940" s="305">
        <f t="shared" si="14"/>
        <v>0</v>
      </c>
      <c r="E940" s="301"/>
    </row>
    <row r="941" spans="1:5">
      <c r="A941" s="309" t="s">
        <v>642</v>
      </c>
      <c r="B941" s="301"/>
      <c r="C941" s="301"/>
      <c r="D941" s="305">
        <f t="shared" si="14"/>
        <v>0</v>
      </c>
      <c r="E941" s="301"/>
    </row>
    <row r="942" spans="1:5">
      <c r="A942" s="309" t="s">
        <v>776</v>
      </c>
      <c r="B942" s="301"/>
      <c r="C942" s="301"/>
      <c r="D942" s="305">
        <f t="shared" si="14"/>
        <v>0</v>
      </c>
      <c r="E942" s="301"/>
    </row>
    <row r="943" spans="1:5">
      <c r="A943" s="309" t="s">
        <v>777</v>
      </c>
      <c r="B943" s="301"/>
      <c r="C943" s="301"/>
      <c r="D943" s="305">
        <f t="shared" si="14"/>
        <v>0</v>
      </c>
      <c r="E943" s="301"/>
    </row>
    <row r="944" spans="1:5">
      <c r="A944" s="309" t="s">
        <v>778</v>
      </c>
      <c r="B944" s="301"/>
      <c r="C944" s="301"/>
      <c r="D944" s="305">
        <f t="shared" si="14"/>
        <v>0</v>
      </c>
      <c r="E944" s="301"/>
    </row>
    <row r="945" spans="1:5">
      <c r="A945" s="309" t="s">
        <v>779</v>
      </c>
      <c r="B945" s="301"/>
      <c r="C945" s="301"/>
      <c r="D945" s="305">
        <f t="shared" si="14"/>
        <v>0</v>
      </c>
      <c r="E945" s="301"/>
    </row>
    <row r="946" spans="1:5">
      <c r="A946" s="309" t="s">
        <v>780</v>
      </c>
      <c r="B946" s="301"/>
      <c r="C946" s="301"/>
      <c r="D946" s="305">
        <f t="shared" si="14"/>
        <v>0</v>
      </c>
      <c r="E946" s="301"/>
    </row>
    <row r="947" spans="1:5">
      <c r="A947" s="309" t="s">
        <v>781</v>
      </c>
      <c r="B947" s="301"/>
      <c r="C947" s="301"/>
      <c r="D947" s="305">
        <f t="shared" si="14"/>
        <v>0</v>
      </c>
      <c r="E947" s="301"/>
    </row>
    <row r="948" spans="1:5">
      <c r="A948" s="309" t="s">
        <v>782</v>
      </c>
      <c r="B948" s="305">
        <f>SUM(B949:B957)</f>
        <v>0</v>
      </c>
      <c r="C948" s="305">
        <f>SUM(C949:C957)</f>
        <v>0</v>
      </c>
      <c r="D948" s="305">
        <f t="shared" si="14"/>
        <v>0</v>
      </c>
      <c r="E948" s="301"/>
    </row>
    <row r="949" spans="1:5">
      <c r="A949" s="309" t="s">
        <v>640</v>
      </c>
      <c r="B949" s="301"/>
      <c r="C949" s="301"/>
      <c r="D949" s="305">
        <f t="shared" si="14"/>
        <v>0</v>
      </c>
      <c r="E949" s="301"/>
    </row>
    <row r="950" spans="1:5">
      <c r="A950" s="309" t="s">
        <v>641</v>
      </c>
      <c r="B950" s="301"/>
      <c r="C950" s="301"/>
      <c r="D950" s="305">
        <f t="shared" si="14"/>
        <v>0</v>
      </c>
      <c r="E950" s="301"/>
    </row>
    <row r="951" spans="1:5">
      <c r="A951" s="309" t="s">
        <v>642</v>
      </c>
      <c r="B951" s="301"/>
      <c r="C951" s="301"/>
      <c r="D951" s="305">
        <f t="shared" si="14"/>
        <v>0</v>
      </c>
      <c r="E951" s="301"/>
    </row>
    <row r="952" spans="1:5">
      <c r="A952" s="309" t="s">
        <v>783</v>
      </c>
      <c r="B952" s="301"/>
      <c r="C952" s="301"/>
      <c r="D952" s="305">
        <f t="shared" si="14"/>
        <v>0</v>
      </c>
      <c r="E952" s="301"/>
    </row>
    <row r="953" spans="1:5">
      <c r="A953" s="309" t="s">
        <v>784</v>
      </c>
      <c r="B953" s="301"/>
      <c r="C953" s="301"/>
      <c r="D953" s="305">
        <f t="shared" si="14"/>
        <v>0</v>
      </c>
      <c r="E953" s="301"/>
    </row>
    <row r="954" spans="1:5">
      <c r="A954" s="309" t="s">
        <v>785</v>
      </c>
      <c r="B954" s="301"/>
      <c r="C954" s="301"/>
      <c r="D954" s="305">
        <f t="shared" si="14"/>
        <v>0</v>
      </c>
      <c r="E954" s="301"/>
    </row>
    <row r="955" spans="1:5">
      <c r="A955" s="309" t="s">
        <v>786</v>
      </c>
      <c r="B955" s="301"/>
      <c r="C955" s="301"/>
      <c r="D955" s="305">
        <f t="shared" si="14"/>
        <v>0</v>
      </c>
      <c r="E955" s="301"/>
    </row>
    <row r="956" spans="1:5">
      <c r="A956" s="309" t="s">
        <v>787</v>
      </c>
      <c r="B956" s="301"/>
      <c r="C956" s="301"/>
      <c r="D956" s="305">
        <f t="shared" si="14"/>
        <v>0</v>
      </c>
      <c r="E956" s="301"/>
    </row>
    <row r="957" spans="1:5">
      <c r="A957" s="309" t="s">
        <v>788</v>
      </c>
      <c r="B957" s="301"/>
      <c r="C957" s="301"/>
      <c r="D957" s="305">
        <f t="shared" si="14"/>
        <v>0</v>
      </c>
      <c r="E957" s="301"/>
    </row>
    <row r="958" spans="1:5">
      <c r="A958" s="309" t="s">
        <v>789</v>
      </c>
      <c r="B958" s="305">
        <f>SUM(B959:B962)</f>
        <v>0</v>
      </c>
      <c r="C958" s="305">
        <f>SUM(C959:C962)</f>
        <v>0</v>
      </c>
      <c r="D958" s="305">
        <f t="shared" si="14"/>
        <v>0</v>
      </c>
      <c r="E958" s="301"/>
    </row>
    <row r="959" spans="1:5">
      <c r="A959" s="309" t="s">
        <v>790</v>
      </c>
      <c r="B959" s="301"/>
      <c r="C959" s="301"/>
      <c r="D959" s="305">
        <f t="shared" si="14"/>
        <v>0</v>
      </c>
      <c r="E959" s="301"/>
    </row>
    <row r="960" spans="1:5">
      <c r="A960" s="309" t="s">
        <v>791</v>
      </c>
      <c r="B960" s="301"/>
      <c r="C960" s="301"/>
      <c r="D960" s="305">
        <f t="shared" si="14"/>
        <v>0</v>
      </c>
      <c r="E960" s="301"/>
    </row>
    <row r="961" spans="1:5">
      <c r="A961" s="309" t="s">
        <v>792</v>
      </c>
      <c r="B961" s="301"/>
      <c r="C961" s="301"/>
      <c r="D961" s="305">
        <f t="shared" si="14"/>
        <v>0</v>
      </c>
      <c r="E961" s="301"/>
    </row>
    <row r="962" spans="1:5">
      <c r="A962" s="309" t="s">
        <v>793</v>
      </c>
      <c r="B962" s="301"/>
      <c r="C962" s="301"/>
      <c r="D962" s="305">
        <f t="shared" si="14"/>
        <v>0</v>
      </c>
      <c r="E962" s="301"/>
    </row>
    <row r="963" spans="1:5">
      <c r="A963" s="309" t="s">
        <v>794</v>
      </c>
      <c r="B963" s="305">
        <f>SUM(B964:B969)</f>
        <v>0</v>
      </c>
      <c r="C963" s="305">
        <f>SUM(C964:C969)</f>
        <v>0</v>
      </c>
      <c r="D963" s="305">
        <f t="shared" si="14"/>
        <v>0</v>
      </c>
      <c r="E963" s="301"/>
    </row>
    <row r="964" spans="1:5">
      <c r="A964" s="309" t="s">
        <v>640</v>
      </c>
      <c r="B964" s="301"/>
      <c r="C964" s="301"/>
      <c r="D964" s="305">
        <f t="shared" si="14"/>
        <v>0</v>
      </c>
      <c r="E964" s="301"/>
    </row>
    <row r="965" spans="1:5">
      <c r="A965" s="309" t="s">
        <v>641</v>
      </c>
      <c r="B965" s="301"/>
      <c r="C965" s="301"/>
      <c r="D965" s="305">
        <f t="shared" si="14"/>
        <v>0</v>
      </c>
      <c r="E965" s="301"/>
    </row>
    <row r="966" spans="1:5">
      <c r="A966" s="309" t="s">
        <v>642</v>
      </c>
      <c r="B966" s="301"/>
      <c r="C966" s="301"/>
      <c r="D966" s="305">
        <f t="shared" si="14"/>
        <v>0</v>
      </c>
      <c r="E966" s="301"/>
    </row>
    <row r="967" spans="1:5">
      <c r="A967" s="309" t="s">
        <v>780</v>
      </c>
      <c r="B967" s="301"/>
      <c r="C967" s="301"/>
      <c r="D967" s="305">
        <f t="shared" si="14"/>
        <v>0</v>
      </c>
      <c r="E967" s="301"/>
    </row>
    <row r="968" spans="1:5">
      <c r="A968" s="309" t="s">
        <v>795</v>
      </c>
      <c r="B968" s="301"/>
      <c r="C968" s="301"/>
      <c r="D968" s="305">
        <f t="shared" si="14"/>
        <v>0</v>
      </c>
      <c r="E968" s="301"/>
    </row>
    <row r="969" spans="1:5">
      <c r="A969" s="309" t="s">
        <v>796</v>
      </c>
      <c r="B969" s="301"/>
      <c r="C969" s="301"/>
      <c r="D969" s="305">
        <f t="shared" si="14"/>
        <v>0</v>
      </c>
      <c r="E969" s="301"/>
    </row>
    <row r="970" spans="1:5">
      <c r="A970" s="309" t="s">
        <v>797</v>
      </c>
      <c r="B970" s="305">
        <f>SUM(B971:B974)</f>
        <v>0</v>
      </c>
      <c r="C970" s="305">
        <f>SUM(C971:C974)</f>
        <v>0</v>
      </c>
      <c r="D970" s="305">
        <f t="shared" si="14"/>
        <v>0</v>
      </c>
      <c r="E970" s="301"/>
    </row>
    <row r="971" spans="1:5">
      <c r="A971" s="309" t="s">
        <v>798</v>
      </c>
      <c r="B971" s="301"/>
      <c r="C971" s="301"/>
      <c r="D971" s="305">
        <f t="shared" si="14"/>
        <v>0</v>
      </c>
      <c r="E971" s="301"/>
    </row>
    <row r="972" spans="1:5">
      <c r="A972" s="309" t="s">
        <v>799</v>
      </c>
      <c r="B972" s="301"/>
      <c r="C972" s="301"/>
      <c r="D972" s="305">
        <f t="shared" si="14"/>
        <v>0</v>
      </c>
      <c r="E972" s="301"/>
    </row>
    <row r="973" spans="1:5">
      <c r="A973" s="309" t="s">
        <v>800</v>
      </c>
      <c r="B973" s="301"/>
      <c r="C973" s="301"/>
      <c r="D973" s="305">
        <f t="shared" si="14"/>
        <v>0</v>
      </c>
      <c r="E973" s="301"/>
    </row>
    <row r="974" spans="1:5">
      <c r="A974" s="309" t="s">
        <v>801</v>
      </c>
      <c r="B974" s="301"/>
      <c r="C974" s="301"/>
      <c r="D974" s="305">
        <f t="shared" ref="D974:D1037" si="15">ROUND(IF(B974=0,0,C974/B974*100),2)</f>
        <v>0</v>
      </c>
      <c r="E974" s="301"/>
    </row>
    <row r="975" spans="1:5">
      <c r="A975" s="309" t="s">
        <v>802</v>
      </c>
      <c r="B975" s="305">
        <f>SUM(B976:B977)</f>
        <v>0</v>
      </c>
      <c r="C975" s="305">
        <f>SUM(C976:C977)</f>
        <v>0</v>
      </c>
      <c r="D975" s="305">
        <f t="shared" si="15"/>
        <v>0</v>
      </c>
      <c r="E975" s="301"/>
    </row>
    <row r="976" spans="1:5">
      <c r="A976" s="309" t="s">
        <v>803</v>
      </c>
      <c r="B976" s="301"/>
      <c r="C976" s="301"/>
      <c r="D976" s="305">
        <f t="shared" si="15"/>
        <v>0</v>
      </c>
      <c r="E976" s="301"/>
    </row>
    <row r="977" spans="1:5">
      <c r="A977" s="309" t="s">
        <v>804</v>
      </c>
      <c r="B977" s="301"/>
      <c r="C977" s="301"/>
      <c r="D977" s="305">
        <f t="shared" si="15"/>
        <v>0</v>
      </c>
      <c r="E977" s="301"/>
    </row>
    <row r="978" spans="1:5">
      <c r="A978" s="309" t="s">
        <v>805</v>
      </c>
      <c r="B978" s="305">
        <f>B979+B989+B1005+B1010+B1024+B1031+B1038</f>
        <v>272</v>
      </c>
      <c r="C978" s="305">
        <f>C979+C989+C1005+C1010+C1024+C1031+C1038</f>
        <v>200</v>
      </c>
      <c r="D978" s="305">
        <f t="shared" si="15"/>
        <v>73.53</v>
      </c>
      <c r="E978" s="301"/>
    </row>
    <row r="979" spans="1:5">
      <c r="A979" s="309" t="s">
        <v>806</v>
      </c>
      <c r="B979" s="305">
        <f>SUM(B980:B988)</f>
        <v>0</v>
      </c>
      <c r="C979" s="305">
        <f>SUM(C980:C988)</f>
        <v>0</v>
      </c>
      <c r="D979" s="305">
        <f t="shared" si="15"/>
        <v>0</v>
      </c>
      <c r="E979" s="301"/>
    </row>
    <row r="980" spans="1:5">
      <c r="A980" s="309" t="s">
        <v>640</v>
      </c>
      <c r="B980" s="301"/>
      <c r="C980" s="301"/>
      <c r="D980" s="305">
        <f t="shared" si="15"/>
        <v>0</v>
      </c>
      <c r="E980" s="301"/>
    </row>
    <row r="981" spans="1:5">
      <c r="A981" s="309" t="s">
        <v>641</v>
      </c>
      <c r="B981" s="301"/>
      <c r="C981" s="301"/>
      <c r="D981" s="305">
        <f t="shared" si="15"/>
        <v>0</v>
      </c>
      <c r="E981" s="301"/>
    </row>
    <row r="982" spans="1:5">
      <c r="A982" s="309" t="s">
        <v>642</v>
      </c>
      <c r="B982" s="301"/>
      <c r="C982" s="301"/>
      <c r="D982" s="305">
        <f t="shared" si="15"/>
        <v>0</v>
      </c>
      <c r="E982" s="301"/>
    </row>
    <row r="983" spans="1:5">
      <c r="A983" s="309" t="s">
        <v>807</v>
      </c>
      <c r="B983" s="301"/>
      <c r="C983" s="301"/>
      <c r="D983" s="305">
        <f t="shared" si="15"/>
        <v>0</v>
      </c>
      <c r="E983" s="301"/>
    </row>
    <row r="984" spans="1:5">
      <c r="A984" s="309" t="s">
        <v>808</v>
      </c>
      <c r="B984" s="301"/>
      <c r="C984" s="301"/>
      <c r="D984" s="305">
        <f t="shared" si="15"/>
        <v>0</v>
      </c>
      <c r="E984" s="301"/>
    </row>
    <row r="985" spans="1:5">
      <c r="A985" s="309" t="s">
        <v>809</v>
      </c>
      <c r="B985" s="301"/>
      <c r="C985" s="301"/>
      <c r="D985" s="305">
        <f t="shared" si="15"/>
        <v>0</v>
      </c>
      <c r="E985" s="301"/>
    </row>
    <row r="986" spans="1:5">
      <c r="A986" s="309" t="s">
        <v>810</v>
      </c>
      <c r="B986" s="301"/>
      <c r="C986" s="301"/>
      <c r="D986" s="305">
        <f t="shared" si="15"/>
        <v>0</v>
      </c>
      <c r="E986" s="301"/>
    </row>
    <row r="987" spans="1:5">
      <c r="A987" s="309" t="s">
        <v>811</v>
      </c>
      <c r="B987" s="301"/>
      <c r="C987" s="301"/>
      <c r="D987" s="305">
        <f t="shared" si="15"/>
        <v>0</v>
      </c>
      <c r="E987" s="301"/>
    </row>
    <row r="988" spans="1:5">
      <c r="A988" s="309" t="s">
        <v>812</v>
      </c>
      <c r="B988" s="301"/>
      <c r="C988" s="301"/>
      <c r="D988" s="305">
        <f t="shared" si="15"/>
        <v>0</v>
      </c>
      <c r="E988" s="301"/>
    </row>
    <row r="989" spans="1:5">
      <c r="A989" s="309" t="s">
        <v>813</v>
      </c>
      <c r="B989" s="305">
        <f>SUM(B990:B1004)</f>
        <v>0</v>
      </c>
      <c r="C989" s="305">
        <f>SUM(C990:C1004)</f>
        <v>0</v>
      </c>
      <c r="D989" s="305">
        <f t="shared" si="15"/>
        <v>0</v>
      </c>
      <c r="E989" s="301"/>
    </row>
    <row r="990" spans="1:5">
      <c r="A990" s="309" t="s">
        <v>640</v>
      </c>
      <c r="B990" s="301"/>
      <c r="C990" s="301"/>
      <c r="D990" s="305">
        <f t="shared" si="15"/>
        <v>0</v>
      </c>
      <c r="E990" s="301"/>
    </row>
    <row r="991" spans="1:5">
      <c r="A991" s="309" t="s">
        <v>641</v>
      </c>
      <c r="B991" s="301"/>
      <c r="C991" s="301"/>
      <c r="D991" s="305">
        <f t="shared" si="15"/>
        <v>0</v>
      </c>
      <c r="E991" s="301"/>
    </row>
    <row r="992" spans="1:5">
      <c r="A992" s="309" t="s">
        <v>642</v>
      </c>
      <c r="B992" s="301"/>
      <c r="C992" s="301"/>
      <c r="D992" s="305">
        <f t="shared" si="15"/>
        <v>0</v>
      </c>
      <c r="E992" s="301"/>
    </row>
    <row r="993" spans="1:5">
      <c r="A993" s="309" t="s">
        <v>814</v>
      </c>
      <c r="B993" s="301"/>
      <c r="C993" s="301"/>
      <c r="D993" s="305">
        <f t="shared" si="15"/>
        <v>0</v>
      </c>
      <c r="E993" s="301"/>
    </row>
    <row r="994" spans="1:5">
      <c r="A994" s="309" t="s">
        <v>815</v>
      </c>
      <c r="B994" s="301"/>
      <c r="C994" s="301"/>
      <c r="D994" s="305">
        <f t="shared" si="15"/>
        <v>0</v>
      </c>
      <c r="E994" s="301"/>
    </row>
    <row r="995" spans="1:5">
      <c r="A995" s="309" t="s">
        <v>816</v>
      </c>
      <c r="B995" s="301"/>
      <c r="C995" s="301"/>
      <c r="D995" s="305">
        <f t="shared" si="15"/>
        <v>0</v>
      </c>
      <c r="E995" s="301"/>
    </row>
    <row r="996" spans="1:5">
      <c r="A996" s="309" t="s">
        <v>817</v>
      </c>
      <c r="B996" s="301"/>
      <c r="C996" s="301"/>
      <c r="D996" s="305">
        <f t="shared" si="15"/>
        <v>0</v>
      </c>
      <c r="E996" s="301"/>
    </row>
    <row r="997" spans="1:5">
      <c r="A997" s="309" t="s">
        <v>818</v>
      </c>
      <c r="B997" s="301"/>
      <c r="C997" s="301"/>
      <c r="D997" s="305">
        <f t="shared" si="15"/>
        <v>0</v>
      </c>
      <c r="E997" s="301"/>
    </row>
    <row r="998" spans="1:5">
      <c r="A998" s="309" t="s">
        <v>819</v>
      </c>
      <c r="B998" s="301"/>
      <c r="C998" s="301"/>
      <c r="D998" s="305">
        <f t="shared" si="15"/>
        <v>0</v>
      </c>
      <c r="E998" s="301"/>
    </row>
    <row r="999" spans="1:5">
      <c r="A999" s="309" t="s">
        <v>820</v>
      </c>
      <c r="B999" s="301"/>
      <c r="C999" s="301"/>
      <c r="D999" s="305">
        <f t="shared" si="15"/>
        <v>0</v>
      </c>
      <c r="E999" s="301"/>
    </row>
    <row r="1000" spans="1:5">
      <c r="A1000" s="309" t="s">
        <v>821</v>
      </c>
      <c r="B1000" s="301"/>
      <c r="C1000" s="301"/>
      <c r="D1000" s="305">
        <f t="shared" si="15"/>
        <v>0</v>
      </c>
      <c r="E1000" s="301"/>
    </row>
    <row r="1001" spans="1:5">
      <c r="A1001" s="309" t="s">
        <v>822</v>
      </c>
      <c r="B1001" s="301"/>
      <c r="C1001" s="301"/>
      <c r="D1001" s="305">
        <f t="shared" si="15"/>
        <v>0</v>
      </c>
      <c r="E1001" s="301"/>
    </row>
    <row r="1002" spans="1:5">
      <c r="A1002" s="309" t="s">
        <v>823</v>
      </c>
      <c r="B1002" s="301"/>
      <c r="C1002" s="301"/>
      <c r="D1002" s="305">
        <f t="shared" si="15"/>
        <v>0</v>
      </c>
      <c r="E1002" s="301"/>
    </row>
    <row r="1003" spans="1:5">
      <c r="A1003" s="309" t="s">
        <v>824</v>
      </c>
      <c r="B1003" s="301"/>
      <c r="C1003" s="301"/>
      <c r="D1003" s="305">
        <f t="shared" si="15"/>
        <v>0</v>
      </c>
      <c r="E1003" s="301"/>
    </row>
    <row r="1004" spans="1:5">
      <c r="A1004" s="309" t="s">
        <v>825</v>
      </c>
      <c r="B1004" s="301"/>
      <c r="C1004" s="301"/>
      <c r="D1004" s="305">
        <f t="shared" si="15"/>
        <v>0</v>
      </c>
      <c r="E1004" s="301"/>
    </row>
    <row r="1005" spans="1:5">
      <c r="A1005" s="309" t="s">
        <v>826</v>
      </c>
      <c r="B1005" s="305">
        <f>SUM(B1006:B1009)</f>
        <v>0</v>
      </c>
      <c r="C1005" s="305">
        <f>SUM(C1006:C1009)</f>
        <v>0</v>
      </c>
      <c r="D1005" s="305">
        <f t="shared" si="15"/>
        <v>0</v>
      </c>
      <c r="E1005" s="301"/>
    </row>
    <row r="1006" spans="1:5">
      <c r="A1006" s="309" t="s">
        <v>640</v>
      </c>
      <c r="B1006" s="301"/>
      <c r="C1006" s="301"/>
      <c r="D1006" s="305">
        <f t="shared" si="15"/>
        <v>0</v>
      </c>
      <c r="E1006" s="301"/>
    </row>
    <row r="1007" spans="1:5">
      <c r="A1007" s="309" t="s">
        <v>641</v>
      </c>
      <c r="B1007" s="301"/>
      <c r="C1007" s="301"/>
      <c r="D1007" s="305">
        <f t="shared" si="15"/>
        <v>0</v>
      </c>
      <c r="E1007" s="301"/>
    </row>
    <row r="1008" spans="1:5">
      <c r="A1008" s="309" t="s">
        <v>642</v>
      </c>
      <c r="B1008" s="301"/>
      <c r="C1008" s="301"/>
      <c r="D1008" s="305">
        <f t="shared" si="15"/>
        <v>0</v>
      </c>
      <c r="E1008" s="301"/>
    </row>
    <row r="1009" spans="1:5">
      <c r="A1009" s="309" t="s">
        <v>827</v>
      </c>
      <c r="B1009" s="301"/>
      <c r="C1009" s="301"/>
      <c r="D1009" s="305">
        <f t="shared" si="15"/>
        <v>0</v>
      </c>
      <c r="E1009" s="301"/>
    </row>
    <row r="1010" spans="1:5">
      <c r="A1010" s="309" t="s">
        <v>828</v>
      </c>
      <c r="B1010" s="305">
        <f>SUM(B1011:B1023)</f>
        <v>272</v>
      </c>
      <c r="C1010" s="305">
        <f>SUM(C1011:C1023)</f>
        <v>200</v>
      </c>
      <c r="D1010" s="305">
        <f t="shared" si="15"/>
        <v>73.53</v>
      </c>
      <c r="E1010" s="301"/>
    </row>
    <row r="1011" spans="1:5">
      <c r="A1011" s="309" t="s">
        <v>640</v>
      </c>
      <c r="B1011" s="301">
        <v>272</v>
      </c>
      <c r="C1011" s="301">
        <v>200</v>
      </c>
      <c r="D1011" s="305">
        <f t="shared" si="15"/>
        <v>73.53</v>
      </c>
      <c r="E1011" s="301"/>
    </row>
    <row r="1012" spans="1:5">
      <c r="A1012" s="309" t="s">
        <v>641</v>
      </c>
      <c r="B1012" s="301"/>
      <c r="C1012" s="301"/>
      <c r="D1012" s="305">
        <f t="shared" si="15"/>
        <v>0</v>
      </c>
      <c r="E1012" s="301"/>
    </row>
    <row r="1013" spans="1:5">
      <c r="A1013" s="309" t="s">
        <v>642</v>
      </c>
      <c r="B1013" s="301"/>
      <c r="C1013" s="301"/>
      <c r="D1013" s="305">
        <f t="shared" si="15"/>
        <v>0</v>
      </c>
      <c r="E1013" s="301"/>
    </row>
    <row r="1014" spans="1:5">
      <c r="A1014" s="309" t="s">
        <v>829</v>
      </c>
      <c r="B1014" s="301"/>
      <c r="C1014" s="301"/>
      <c r="D1014" s="305">
        <f t="shared" si="15"/>
        <v>0</v>
      </c>
      <c r="E1014" s="301"/>
    </row>
    <row r="1015" spans="1:5">
      <c r="A1015" s="309" t="s">
        <v>830</v>
      </c>
      <c r="B1015" s="301"/>
      <c r="C1015" s="301"/>
      <c r="D1015" s="305">
        <f t="shared" si="15"/>
        <v>0</v>
      </c>
      <c r="E1015" s="301"/>
    </row>
    <row r="1016" spans="1:5">
      <c r="A1016" s="309" t="s">
        <v>831</v>
      </c>
      <c r="B1016" s="301"/>
      <c r="C1016" s="301"/>
      <c r="D1016" s="305">
        <f t="shared" si="15"/>
        <v>0</v>
      </c>
      <c r="E1016" s="301"/>
    </row>
    <row r="1017" spans="1:5">
      <c r="A1017" s="309" t="s">
        <v>832</v>
      </c>
      <c r="B1017" s="301"/>
      <c r="C1017" s="301"/>
      <c r="D1017" s="305">
        <f t="shared" si="15"/>
        <v>0</v>
      </c>
      <c r="E1017" s="301"/>
    </row>
    <row r="1018" spans="1:5">
      <c r="A1018" s="309" t="s">
        <v>833</v>
      </c>
      <c r="B1018" s="301"/>
      <c r="C1018" s="301"/>
      <c r="D1018" s="305">
        <f t="shared" si="15"/>
        <v>0</v>
      </c>
      <c r="E1018" s="301"/>
    </row>
    <row r="1019" spans="1:5">
      <c r="A1019" s="309" t="s">
        <v>834</v>
      </c>
      <c r="B1019" s="301"/>
      <c r="C1019" s="301"/>
      <c r="D1019" s="305">
        <f t="shared" si="15"/>
        <v>0</v>
      </c>
      <c r="E1019" s="301"/>
    </row>
    <row r="1020" spans="1:5">
      <c r="A1020" s="309" t="s">
        <v>835</v>
      </c>
      <c r="B1020" s="301"/>
      <c r="C1020" s="301"/>
      <c r="D1020" s="305">
        <f t="shared" si="15"/>
        <v>0</v>
      </c>
      <c r="E1020" s="301"/>
    </row>
    <row r="1021" spans="1:5">
      <c r="A1021" s="309" t="s">
        <v>780</v>
      </c>
      <c r="B1021" s="301"/>
      <c r="C1021" s="301"/>
      <c r="D1021" s="305">
        <f t="shared" si="15"/>
        <v>0</v>
      </c>
      <c r="E1021" s="301"/>
    </row>
    <row r="1022" spans="1:5">
      <c r="A1022" s="309" t="s">
        <v>836</v>
      </c>
      <c r="B1022" s="301"/>
      <c r="C1022" s="301"/>
      <c r="D1022" s="305">
        <f t="shared" si="15"/>
        <v>0</v>
      </c>
      <c r="E1022" s="301"/>
    </row>
    <row r="1023" spans="1:5">
      <c r="A1023" s="309" t="s">
        <v>837</v>
      </c>
      <c r="B1023" s="301"/>
      <c r="C1023" s="301"/>
      <c r="D1023" s="305">
        <f t="shared" si="15"/>
        <v>0</v>
      </c>
      <c r="E1023" s="301"/>
    </row>
    <row r="1024" spans="1:5">
      <c r="A1024" s="309" t="s">
        <v>838</v>
      </c>
      <c r="B1024" s="305">
        <f>SUM(B1025:B1030)</f>
        <v>0</v>
      </c>
      <c r="C1024" s="305">
        <f>SUM(C1025:C1030)</f>
        <v>0</v>
      </c>
      <c r="D1024" s="305">
        <f t="shared" si="15"/>
        <v>0</v>
      </c>
      <c r="E1024" s="301"/>
    </row>
    <row r="1025" spans="1:5">
      <c r="A1025" s="309" t="s">
        <v>640</v>
      </c>
      <c r="B1025" s="301"/>
      <c r="C1025" s="301"/>
      <c r="D1025" s="305">
        <f t="shared" si="15"/>
        <v>0</v>
      </c>
      <c r="E1025" s="301"/>
    </row>
    <row r="1026" spans="1:5">
      <c r="A1026" s="309" t="s">
        <v>641</v>
      </c>
      <c r="B1026" s="301"/>
      <c r="C1026" s="301"/>
      <c r="D1026" s="305">
        <f t="shared" si="15"/>
        <v>0</v>
      </c>
      <c r="E1026" s="301"/>
    </row>
    <row r="1027" spans="1:5">
      <c r="A1027" s="309" t="s">
        <v>642</v>
      </c>
      <c r="B1027" s="301"/>
      <c r="C1027" s="301"/>
      <c r="D1027" s="305">
        <f t="shared" si="15"/>
        <v>0</v>
      </c>
      <c r="E1027" s="301"/>
    </row>
    <row r="1028" spans="1:5">
      <c r="A1028" s="309" t="s">
        <v>839</v>
      </c>
      <c r="B1028" s="301"/>
      <c r="C1028" s="301"/>
      <c r="D1028" s="305">
        <f t="shared" si="15"/>
        <v>0</v>
      </c>
      <c r="E1028" s="301"/>
    </row>
    <row r="1029" spans="1:5">
      <c r="A1029" s="309" t="s">
        <v>840</v>
      </c>
      <c r="B1029" s="301"/>
      <c r="C1029" s="301"/>
      <c r="D1029" s="305">
        <f t="shared" si="15"/>
        <v>0</v>
      </c>
      <c r="E1029" s="301"/>
    </row>
    <row r="1030" spans="1:5">
      <c r="A1030" s="309" t="s">
        <v>841</v>
      </c>
      <c r="B1030" s="301"/>
      <c r="C1030" s="301"/>
      <c r="D1030" s="305">
        <f t="shared" si="15"/>
        <v>0</v>
      </c>
      <c r="E1030" s="301"/>
    </row>
    <row r="1031" spans="1:5">
      <c r="A1031" s="309" t="s">
        <v>842</v>
      </c>
      <c r="B1031" s="305">
        <f>SUM(B1032:B1037)</f>
        <v>0</v>
      </c>
      <c r="C1031" s="305">
        <f>SUM(C1032:C1037)</f>
        <v>0</v>
      </c>
      <c r="D1031" s="305">
        <f t="shared" si="15"/>
        <v>0</v>
      </c>
      <c r="E1031" s="301"/>
    </row>
    <row r="1032" spans="1:5">
      <c r="A1032" s="309" t="s">
        <v>640</v>
      </c>
      <c r="B1032" s="301"/>
      <c r="C1032" s="301"/>
      <c r="D1032" s="305">
        <f t="shared" si="15"/>
        <v>0</v>
      </c>
      <c r="E1032" s="301"/>
    </row>
    <row r="1033" spans="1:5">
      <c r="A1033" s="309" t="s">
        <v>641</v>
      </c>
      <c r="B1033" s="301"/>
      <c r="C1033" s="301"/>
      <c r="D1033" s="305">
        <f t="shared" si="15"/>
        <v>0</v>
      </c>
      <c r="E1033" s="301"/>
    </row>
    <row r="1034" spans="1:5">
      <c r="A1034" s="309" t="s">
        <v>642</v>
      </c>
      <c r="B1034" s="301"/>
      <c r="C1034" s="301"/>
      <c r="D1034" s="305">
        <f t="shared" si="15"/>
        <v>0</v>
      </c>
      <c r="E1034" s="301"/>
    </row>
    <row r="1035" spans="1:5">
      <c r="A1035" s="309" t="s">
        <v>843</v>
      </c>
      <c r="B1035" s="301"/>
      <c r="C1035" s="301"/>
      <c r="D1035" s="305">
        <f t="shared" si="15"/>
        <v>0</v>
      </c>
      <c r="E1035" s="301"/>
    </row>
    <row r="1036" spans="1:5">
      <c r="A1036" s="309" t="s">
        <v>844</v>
      </c>
      <c r="B1036" s="301"/>
      <c r="C1036" s="301"/>
      <c r="D1036" s="305">
        <f t="shared" si="15"/>
        <v>0</v>
      </c>
      <c r="E1036" s="301"/>
    </row>
    <row r="1037" spans="1:5">
      <c r="A1037" s="309" t="s">
        <v>845</v>
      </c>
      <c r="B1037" s="301"/>
      <c r="C1037" s="301"/>
      <c r="D1037" s="305">
        <f t="shared" si="15"/>
        <v>0</v>
      </c>
      <c r="E1037" s="301"/>
    </row>
    <row r="1038" spans="1:5">
      <c r="A1038" s="309" t="s">
        <v>846</v>
      </c>
      <c r="B1038" s="305">
        <f>SUM(B1039:B1043)</f>
        <v>0</v>
      </c>
      <c r="C1038" s="305">
        <f>SUM(C1039:C1043)</f>
        <v>0</v>
      </c>
      <c r="D1038" s="305">
        <f t="shared" ref="D1038:D1101" si="16">ROUND(IF(B1038=0,0,C1038/B1038*100),2)</f>
        <v>0</v>
      </c>
      <c r="E1038" s="301"/>
    </row>
    <row r="1039" spans="1:5">
      <c r="A1039" s="309" t="s">
        <v>847</v>
      </c>
      <c r="B1039" s="301"/>
      <c r="C1039" s="301"/>
      <c r="D1039" s="305">
        <f t="shared" si="16"/>
        <v>0</v>
      </c>
      <c r="E1039" s="301"/>
    </row>
    <row r="1040" spans="1:5">
      <c r="A1040" s="309" t="s">
        <v>848</v>
      </c>
      <c r="B1040" s="301"/>
      <c r="C1040" s="301"/>
      <c r="D1040" s="305">
        <f t="shared" si="16"/>
        <v>0</v>
      </c>
      <c r="E1040" s="301"/>
    </row>
    <row r="1041" spans="1:5">
      <c r="A1041" s="309" t="s">
        <v>849</v>
      </c>
      <c r="B1041" s="301"/>
      <c r="C1041" s="301"/>
      <c r="D1041" s="305">
        <f t="shared" si="16"/>
        <v>0</v>
      </c>
      <c r="E1041" s="301"/>
    </row>
    <row r="1042" spans="1:5">
      <c r="A1042" s="309" t="s">
        <v>850</v>
      </c>
      <c r="B1042" s="301"/>
      <c r="C1042" s="301"/>
      <c r="D1042" s="305">
        <f t="shared" si="16"/>
        <v>0</v>
      </c>
      <c r="E1042" s="301"/>
    </row>
    <row r="1043" spans="1:5">
      <c r="A1043" s="309" t="s">
        <v>851</v>
      </c>
      <c r="B1043" s="301"/>
      <c r="C1043" s="301"/>
      <c r="D1043" s="305">
        <f t="shared" si="16"/>
        <v>0</v>
      </c>
      <c r="E1043" s="301"/>
    </row>
    <row r="1044" spans="1:5">
      <c r="A1044" s="309" t="s">
        <v>852</v>
      </c>
      <c r="B1044" s="305">
        <f>B1045+B1055+B1061</f>
        <v>202</v>
      </c>
      <c r="C1044" s="305">
        <f>C1045+C1055+C1061</f>
        <v>200</v>
      </c>
      <c r="D1044" s="305">
        <f t="shared" si="16"/>
        <v>99.01</v>
      </c>
      <c r="E1044" s="301"/>
    </row>
    <row r="1045" spans="1:5">
      <c r="A1045" s="309" t="s">
        <v>853</v>
      </c>
      <c r="B1045" s="305">
        <f>SUM(B1046:B1054)</f>
        <v>202</v>
      </c>
      <c r="C1045" s="305">
        <f>SUM(C1046:C1054)</f>
        <v>200</v>
      </c>
      <c r="D1045" s="305">
        <f t="shared" si="16"/>
        <v>99.01</v>
      </c>
      <c r="E1045" s="301"/>
    </row>
    <row r="1046" spans="1:5">
      <c r="A1046" s="309" t="s">
        <v>640</v>
      </c>
      <c r="B1046" s="301">
        <v>202</v>
      </c>
      <c r="C1046" s="301">
        <v>200</v>
      </c>
      <c r="D1046" s="305">
        <f t="shared" si="16"/>
        <v>99.01</v>
      </c>
      <c r="E1046" s="301"/>
    </row>
    <row r="1047" spans="1:5">
      <c r="A1047" s="309" t="s">
        <v>641</v>
      </c>
      <c r="B1047" s="301"/>
      <c r="C1047" s="301"/>
      <c r="D1047" s="305">
        <f t="shared" si="16"/>
        <v>0</v>
      </c>
      <c r="E1047" s="301"/>
    </row>
    <row r="1048" spans="1:5">
      <c r="A1048" s="309" t="s">
        <v>642</v>
      </c>
      <c r="B1048" s="301"/>
      <c r="C1048" s="301"/>
      <c r="D1048" s="305">
        <f t="shared" si="16"/>
        <v>0</v>
      </c>
      <c r="E1048" s="301"/>
    </row>
    <row r="1049" spans="1:5">
      <c r="A1049" s="309" t="s">
        <v>854</v>
      </c>
      <c r="B1049" s="301"/>
      <c r="C1049" s="301"/>
      <c r="D1049" s="305">
        <f t="shared" si="16"/>
        <v>0</v>
      </c>
      <c r="E1049" s="301"/>
    </row>
    <row r="1050" spans="1:5">
      <c r="A1050" s="309" t="s">
        <v>855</v>
      </c>
      <c r="B1050" s="301"/>
      <c r="C1050" s="301"/>
      <c r="D1050" s="305">
        <f t="shared" si="16"/>
        <v>0</v>
      </c>
      <c r="E1050" s="301"/>
    </row>
    <row r="1051" spans="1:5">
      <c r="A1051" s="309" t="s">
        <v>856</v>
      </c>
      <c r="B1051" s="301"/>
      <c r="C1051" s="301"/>
      <c r="D1051" s="305">
        <f t="shared" si="16"/>
        <v>0</v>
      </c>
      <c r="E1051" s="301"/>
    </row>
    <row r="1052" spans="1:5">
      <c r="A1052" s="309" t="s">
        <v>857</v>
      </c>
      <c r="B1052" s="301"/>
      <c r="C1052" s="301"/>
      <c r="D1052" s="305">
        <f t="shared" si="16"/>
        <v>0</v>
      </c>
      <c r="E1052" s="301"/>
    </row>
    <row r="1053" spans="1:5">
      <c r="A1053" s="309" t="s">
        <v>659</v>
      </c>
      <c r="B1053" s="301"/>
      <c r="C1053" s="301"/>
      <c r="D1053" s="305">
        <f t="shared" si="16"/>
        <v>0</v>
      </c>
      <c r="E1053" s="301"/>
    </row>
    <row r="1054" spans="1:5">
      <c r="A1054" s="309" t="s">
        <v>858</v>
      </c>
      <c r="B1054" s="301"/>
      <c r="C1054" s="301"/>
      <c r="D1054" s="305">
        <f t="shared" si="16"/>
        <v>0</v>
      </c>
      <c r="E1054" s="301"/>
    </row>
    <row r="1055" spans="1:5">
      <c r="A1055" s="309" t="s">
        <v>859</v>
      </c>
      <c r="B1055" s="305">
        <f>SUM(B1056:B1060)</f>
        <v>0</v>
      </c>
      <c r="C1055" s="305">
        <f>SUM(C1056:C1060)</f>
        <v>0</v>
      </c>
      <c r="D1055" s="305">
        <f t="shared" si="16"/>
        <v>0</v>
      </c>
      <c r="E1055" s="301"/>
    </row>
    <row r="1056" spans="1:5">
      <c r="A1056" s="309" t="s">
        <v>640</v>
      </c>
      <c r="B1056" s="301"/>
      <c r="C1056" s="301"/>
      <c r="D1056" s="305">
        <f t="shared" si="16"/>
        <v>0</v>
      </c>
      <c r="E1056" s="301"/>
    </row>
    <row r="1057" spans="1:5">
      <c r="A1057" s="309" t="s">
        <v>641</v>
      </c>
      <c r="B1057" s="301"/>
      <c r="C1057" s="301"/>
      <c r="D1057" s="305">
        <f t="shared" si="16"/>
        <v>0</v>
      </c>
      <c r="E1057" s="301"/>
    </row>
    <row r="1058" spans="1:5">
      <c r="A1058" s="309" t="s">
        <v>642</v>
      </c>
      <c r="B1058" s="301"/>
      <c r="C1058" s="301"/>
      <c r="D1058" s="305">
        <f t="shared" si="16"/>
        <v>0</v>
      </c>
      <c r="E1058" s="301"/>
    </row>
    <row r="1059" spans="1:5">
      <c r="A1059" s="309" t="s">
        <v>860</v>
      </c>
      <c r="B1059" s="301"/>
      <c r="C1059" s="301"/>
      <c r="D1059" s="305">
        <f t="shared" si="16"/>
        <v>0</v>
      </c>
      <c r="E1059" s="301"/>
    </row>
    <row r="1060" spans="1:5">
      <c r="A1060" s="309" t="s">
        <v>861</v>
      </c>
      <c r="B1060" s="301"/>
      <c r="C1060" s="301"/>
      <c r="D1060" s="305">
        <f t="shared" si="16"/>
        <v>0</v>
      </c>
      <c r="E1060" s="301"/>
    </row>
    <row r="1061" spans="1:5">
      <c r="A1061" s="309" t="s">
        <v>862</v>
      </c>
      <c r="B1061" s="305">
        <f>SUM(B1062:B1063)</f>
        <v>0</v>
      </c>
      <c r="C1061" s="305">
        <f>SUM(C1062:C1063)</f>
        <v>0</v>
      </c>
      <c r="D1061" s="305">
        <f t="shared" si="16"/>
        <v>0</v>
      </c>
      <c r="E1061" s="301"/>
    </row>
    <row r="1062" spans="1:5">
      <c r="A1062" s="309" t="s">
        <v>863</v>
      </c>
      <c r="B1062" s="301"/>
      <c r="C1062" s="301"/>
      <c r="D1062" s="305">
        <f t="shared" si="16"/>
        <v>0</v>
      </c>
      <c r="E1062" s="301"/>
    </row>
    <row r="1063" spans="1:5">
      <c r="A1063" s="309" t="s">
        <v>864</v>
      </c>
      <c r="B1063" s="301"/>
      <c r="C1063" s="301"/>
      <c r="D1063" s="305">
        <f t="shared" si="16"/>
        <v>0</v>
      </c>
      <c r="E1063" s="301"/>
    </row>
    <row r="1064" spans="1:5">
      <c r="A1064" s="309" t="s">
        <v>865</v>
      </c>
      <c r="B1064" s="305">
        <f>B1065+B1072+B1078</f>
        <v>2</v>
      </c>
      <c r="C1064" s="305">
        <f>C1065+C1072+C1078</f>
        <v>2</v>
      </c>
      <c r="D1064" s="305">
        <f t="shared" si="16"/>
        <v>100</v>
      </c>
      <c r="E1064" s="301"/>
    </row>
    <row r="1065" spans="1:5">
      <c r="A1065" s="309" t="s">
        <v>866</v>
      </c>
      <c r="B1065" s="305">
        <f>SUM(B1066:B1071)</f>
        <v>2</v>
      </c>
      <c r="C1065" s="305">
        <f>SUM(C1066:C1071)</f>
        <v>2</v>
      </c>
      <c r="D1065" s="305">
        <f t="shared" si="16"/>
        <v>100</v>
      </c>
      <c r="E1065" s="301"/>
    </row>
    <row r="1066" spans="1:5">
      <c r="A1066" s="309" t="s">
        <v>640</v>
      </c>
      <c r="B1066" s="301">
        <v>2</v>
      </c>
      <c r="C1066" s="301">
        <v>2</v>
      </c>
      <c r="D1066" s="305">
        <f t="shared" si="16"/>
        <v>100</v>
      </c>
      <c r="E1066" s="301"/>
    </row>
    <row r="1067" spans="1:5">
      <c r="A1067" s="309" t="s">
        <v>641</v>
      </c>
      <c r="B1067" s="301"/>
      <c r="C1067" s="301"/>
      <c r="D1067" s="305">
        <f t="shared" si="16"/>
        <v>0</v>
      </c>
      <c r="E1067" s="301"/>
    </row>
    <row r="1068" spans="1:5">
      <c r="A1068" s="309" t="s">
        <v>642</v>
      </c>
      <c r="B1068" s="301"/>
      <c r="C1068" s="301"/>
      <c r="D1068" s="305">
        <f t="shared" si="16"/>
        <v>0</v>
      </c>
      <c r="E1068" s="301"/>
    </row>
    <row r="1069" spans="1:5">
      <c r="A1069" s="309" t="s">
        <v>867</v>
      </c>
      <c r="B1069" s="301"/>
      <c r="C1069" s="301"/>
      <c r="D1069" s="305">
        <f t="shared" si="16"/>
        <v>0</v>
      </c>
      <c r="E1069" s="301"/>
    </row>
    <row r="1070" spans="1:5">
      <c r="A1070" s="309" t="s">
        <v>659</v>
      </c>
      <c r="B1070" s="301"/>
      <c r="C1070" s="301"/>
      <c r="D1070" s="305">
        <f t="shared" si="16"/>
        <v>0</v>
      </c>
      <c r="E1070" s="301"/>
    </row>
    <row r="1071" spans="1:5">
      <c r="A1071" s="309" t="s">
        <v>868</v>
      </c>
      <c r="B1071" s="301"/>
      <c r="C1071" s="301"/>
      <c r="D1071" s="305">
        <f t="shared" si="16"/>
        <v>0</v>
      </c>
      <c r="E1071" s="301"/>
    </row>
    <row r="1072" spans="1:5">
      <c r="A1072" s="309" t="s">
        <v>869</v>
      </c>
      <c r="B1072" s="305">
        <f>SUM(B1073:B1077)</f>
        <v>0</v>
      </c>
      <c r="C1072" s="305">
        <f>SUM(C1073:C1077)</f>
        <v>0</v>
      </c>
      <c r="D1072" s="305">
        <f t="shared" si="16"/>
        <v>0</v>
      </c>
      <c r="E1072" s="301"/>
    </row>
    <row r="1073" spans="1:5">
      <c r="A1073" s="309" t="s">
        <v>870</v>
      </c>
      <c r="B1073" s="301"/>
      <c r="C1073" s="301"/>
      <c r="D1073" s="305">
        <f t="shared" si="16"/>
        <v>0</v>
      </c>
      <c r="E1073" s="301"/>
    </row>
    <row r="1074" spans="1:5">
      <c r="A1074" s="342" t="s">
        <v>871</v>
      </c>
      <c r="B1074" s="301"/>
      <c r="C1074" s="301"/>
      <c r="D1074" s="305">
        <f t="shared" si="16"/>
        <v>0</v>
      </c>
      <c r="E1074" s="301"/>
    </row>
    <row r="1075" spans="1:5">
      <c r="A1075" s="309" t="s">
        <v>872</v>
      </c>
      <c r="B1075" s="301"/>
      <c r="C1075" s="301"/>
      <c r="D1075" s="305">
        <f t="shared" si="16"/>
        <v>0</v>
      </c>
      <c r="E1075" s="301"/>
    </row>
    <row r="1076" spans="1:5">
      <c r="A1076" s="309" t="s">
        <v>873</v>
      </c>
      <c r="B1076" s="301"/>
      <c r="C1076" s="301"/>
      <c r="D1076" s="305">
        <f t="shared" si="16"/>
        <v>0</v>
      </c>
      <c r="E1076" s="301"/>
    </row>
    <row r="1077" spans="1:5">
      <c r="A1077" s="309" t="s">
        <v>874</v>
      </c>
      <c r="B1077" s="301"/>
      <c r="C1077" s="301"/>
      <c r="D1077" s="305">
        <f t="shared" si="16"/>
        <v>0</v>
      </c>
      <c r="E1077" s="301"/>
    </row>
    <row r="1078" spans="1:5">
      <c r="A1078" s="309" t="s">
        <v>875</v>
      </c>
      <c r="B1078" s="305"/>
      <c r="C1078" s="305"/>
      <c r="D1078" s="305">
        <f t="shared" si="16"/>
        <v>0</v>
      </c>
      <c r="E1078" s="301"/>
    </row>
    <row r="1079" spans="1:5">
      <c r="A1079" s="309" t="s">
        <v>876</v>
      </c>
      <c r="B1079" s="305">
        <f>SUM(B1080:B1088)</f>
        <v>0</v>
      </c>
      <c r="C1079" s="305">
        <f>SUM(C1080:C1088)</f>
        <v>0</v>
      </c>
      <c r="D1079" s="305">
        <f t="shared" si="16"/>
        <v>0</v>
      </c>
      <c r="E1079" s="301"/>
    </row>
    <row r="1080" spans="1:5">
      <c r="A1080" s="309" t="s">
        <v>877</v>
      </c>
      <c r="B1080" s="301"/>
      <c r="C1080" s="301"/>
      <c r="D1080" s="305">
        <f t="shared" si="16"/>
        <v>0</v>
      </c>
      <c r="E1080" s="301"/>
    </row>
    <row r="1081" spans="1:5">
      <c r="A1081" s="309" t="s">
        <v>878</v>
      </c>
      <c r="B1081" s="301"/>
      <c r="C1081" s="301"/>
      <c r="D1081" s="305">
        <f t="shared" si="16"/>
        <v>0</v>
      </c>
      <c r="E1081" s="301"/>
    </row>
    <row r="1082" spans="1:5">
      <c r="A1082" s="309" t="s">
        <v>879</v>
      </c>
      <c r="B1082" s="301"/>
      <c r="C1082" s="301"/>
      <c r="D1082" s="305">
        <f t="shared" si="16"/>
        <v>0</v>
      </c>
      <c r="E1082" s="301"/>
    </row>
    <row r="1083" spans="1:5">
      <c r="A1083" s="309" t="s">
        <v>880</v>
      </c>
      <c r="B1083" s="301"/>
      <c r="C1083" s="301"/>
      <c r="D1083" s="305">
        <f t="shared" si="16"/>
        <v>0</v>
      </c>
      <c r="E1083" s="301"/>
    </row>
    <row r="1084" spans="1:5">
      <c r="A1084" s="309" t="s">
        <v>881</v>
      </c>
      <c r="B1084" s="301"/>
      <c r="C1084" s="301"/>
      <c r="D1084" s="305">
        <f t="shared" si="16"/>
        <v>0</v>
      </c>
      <c r="E1084" s="301"/>
    </row>
    <row r="1085" spans="1:5">
      <c r="A1085" s="309" t="s">
        <v>882</v>
      </c>
      <c r="B1085" s="301"/>
      <c r="C1085" s="301"/>
      <c r="D1085" s="305">
        <f t="shared" si="16"/>
        <v>0</v>
      </c>
      <c r="E1085" s="301"/>
    </row>
    <row r="1086" spans="1:5">
      <c r="A1086" s="309" t="s">
        <v>883</v>
      </c>
      <c r="B1086" s="301"/>
      <c r="C1086" s="301"/>
      <c r="D1086" s="305">
        <f t="shared" si="16"/>
        <v>0</v>
      </c>
      <c r="E1086" s="301"/>
    </row>
    <row r="1087" spans="1:5">
      <c r="A1087" s="309" t="s">
        <v>884</v>
      </c>
      <c r="B1087" s="301"/>
      <c r="C1087" s="301"/>
      <c r="D1087" s="305">
        <f t="shared" si="16"/>
        <v>0</v>
      </c>
      <c r="E1087" s="301"/>
    </row>
    <row r="1088" spans="1:5">
      <c r="A1088" s="309" t="s">
        <v>885</v>
      </c>
      <c r="B1088" s="301"/>
      <c r="C1088" s="301"/>
      <c r="D1088" s="305">
        <f t="shared" si="16"/>
        <v>0</v>
      </c>
      <c r="E1088" s="301"/>
    </row>
    <row r="1089" spans="1:5">
      <c r="A1089" s="309" t="s">
        <v>886</v>
      </c>
      <c r="B1089" s="305">
        <f>B1090+B1117+B1132</f>
        <v>403</v>
      </c>
      <c r="C1089" s="305">
        <f>C1090+C1117+C1132</f>
        <v>300</v>
      </c>
      <c r="D1089" s="305">
        <f t="shared" si="16"/>
        <v>74.44</v>
      </c>
      <c r="E1089" s="301"/>
    </row>
    <row r="1090" spans="1:5">
      <c r="A1090" s="309" t="s">
        <v>887</v>
      </c>
      <c r="B1090" s="305">
        <f>SUM(B1091:B1116)</f>
        <v>403</v>
      </c>
      <c r="C1090" s="305">
        <f>SUM(C1091:C1116)</f>
        <v>300</v>
      </c>
      <c r="D1090" s="305">
        <f t="shared" si="16"/>
        <v>74.44</v>
      </c>
      <c r="E1090" s="301"/>
    </row>
    <row r="1091" spans="1:5">
      <c r="A1091" s="309" t="s">
        <v>640</v>
      </c>
      <c r="B1091" s="301">
        <v>403</v>
      </c>
      <c r="C1091" s="301">
        <v>300</v>
      </c>
      <c r="D1091" s="305">
        <f t="shared" si="16"/>
        <v>74.44</v>
      </c>
      <c r="E1091" s="301"/>
    </row>
    <row r="1092" spans="1:5">
      <c r="A1092" s="309" t="s">
        <v>641</v>
      </c>
      <c r="B1092" s="301"/>
      <c r="C1092" s="301"/>
      <c r="D1092" s="305">
        <f t="shared" si="16"/>
        <v>0</v>
      </c>
      <c r="E1092" s="301"/>
    </row>
    <row r="1093" spans="1:5">
      <c r="A1093" s="309" t="s">
        <v>642</v>
      </c>
      <c r="B1093" s="301"/>
      <c r="C1093" s="301"/>
      <c r="D1093" s="305">
        <f t="shared" si="16"/>
        <v>0</v>
      </c>
      <c r="E1093" s="301"/>
    </row>
    <row r="1094" spans="1:5">
      <c r="A1094" s="309" t="s">
        <v>888</v>
      </c>
      <c r="B1094" s="301"/>
      <c r="C1094" s="301"/>
      <c r="D1094" s="305">
        <f t="shared" si="16"/>
        <v>0</v>
      </c>
      <c r="E1094" s="301"/>
    </row>
    <row r="1095" spans="1:5">
      <c r="A1095" s="309" t="s">
        <v>889</v>
      </c>
      <c r="B1095" s="301"/>
      <c r="C1095" s="301"/>
      <c r="D1095" s="305">
        <f t="shared" si="16"/>
        <v>0</v>
      </c>
      <c r="E1095" s="301"/>
    </row>
    <row r="1096" spans="1:5">
      <c r="A1096" s="309" t="s">
        <v>890</v>
      </c>
      <c r="B1096" s="301"/>
      <c r="C1096" s="301"/>
      <c r="D1096" s="305">
        <f t="shared" si="16"/>
        <v>0</v>
      </c>
      <c r="E1096" s="301"/>
    </row>
    <row r="1097" spans="1:5">
      <c r="A1097" s="309" t="s">
        <v>891</v>
      </c>
      <c r="B1097" s="301"/>
      <c r="C1097" s="301"/>
      <c r="D1097" s="305">
        <f t="shared" si="16"/>
        <v>0</v>
      </c>
      <c r="E1097" s="301"/>
    </row>
    <row r="1098" spans="1:5">
      <c r="A1098" s="309" t="s">
        <v>892</v>
      </c>
      <c r="B1098" s="301"/>
      <c r="C1098" s="301"/>
      <c r="D1098" s="305">
        <f t="shared" si="16"/>
        <v>0</v>
      </c>
      <c r="E1098" s="301"/>
    </row>
    <row r="1099" spans="1:5">
      <c r="A1099" s="309" t="s">
        <v>893</v>
      </c>
      <c r="B1099" s="301"/>
      <c r="C1099" s="301"/>
      <c r="D1099" s="305">
        <f t="shared" si="16"/>
        <v>0</v>
      </c>
      <c r="E1099" s="301"/>
    </row>
    <row r="1100" spans="1:5">
      <c r="A1100" s="309" t="s">
        <v>894</v>
      </c>
      <c r="B1100" s="301"/>
      <c r="C1100" s="301"/>
      <c r="D1100" s="305">
        <f t="shared" si="16"/>
        <v>0</v>
      </c>
      <c r="E1100" s="301"/>
    </row>
    <row r="1101" spans="1:5">
      <c r="A1101" s="309" t="s">
        <v>895</v>
      </c>
      <c r="B1101" s="301"/>
      <c r="C1101" s="301"/>
      <c r="D1101" s="305">
        <f t="shared" si="16"/>
        <v>0</v>
      </c>
      <c r="E1101" s="301"/>
    </row>
    <row r="1102" spans="1:5">
      <c r="A1102" s="309" t="s">
        <v>896</v>
      </c>
      <c r="B1102" s="301"/>
      <c r="C1102" s="301"/>
      <c r="D1102" s="305">
        <f t="shared" ref="D1102:D1165" si="17">ROUND(IF(B1102=0,0,C1102/B1102*100),2)</f>
        <v>0</v>
      </c>
      <c r="E1102" s="301"/>
    </row>
    <row r="1103" spans="1:5">
      <c r="A1103" s="309" t="s">
        <v>897</v>
      </c>
      <c r="B1103" s="301"/>
      <c r="C1103" s="301"/>
      <c r="D1103" s="305">
        <f t="shared" si="17"/>
        <v>0</v>
      </c>
      <c r="E1103" s="301"/>
    </row>
    <row r="1104" spans="1:5">
      <c r="A1104" s="309" t="s">
        <v>898</v>
      </c>
      <c r="B1104" s="301"/>
      <c r="C1104" s="301"/>
      <c r="D1104" s="305">
        <f t="shared" si="17"/>
        <v>0</v>
      </c>
      <c r="E1104" s="301"/>
    </row>
    <row r="1105" spans="1:5">
      <c r="A1105" s="309" t="s">
        <v>899</v>
      </c>
      <c r="B1105" s="301"/>
      <c r="C1105" s="301"/>
      <c r="D1105" s="305">
        <f t="shared" si="17"/>
        <v>0</v>
      </c>
      <c r="E1105" s="301"/>
    </row>
    <row r="1106" spans="1:5">
      <c r="A1106" s="309" t="s">
        <v>900</v>
      </c>
      <c r="B1106" s="301"/>
      <c r="C1106" s="301"/>
      <c r="D1106" s="305">
        <f t="shared" si="17"/>
        <v>0</v>
      </c>
      <c r="E1106" s="301"/>
    </row>
    <row r="1107" spans="1:5">
      <c r="A1107" s="309" t="s">
        <v>901</v>
      </c>
      <c r="B1107" s="301"/>
      <c r="C1107" s="301"/>
      <c r="D1107" s="305">
        <f t="shared" si="17"/>
        <v>0</v>
      </c>
      <c r="E1107" s="301"/>
    </row>
    <row r="1108" spans="1:5">
      <c r="A1108" s="309" t="s">
        <v>902</v>
      </c>
      <c r="B1108" s="301"/>
      <c r="C1108" s="301"/>
      <c r="D1108" s="305">
        <f t="shared" si="17"/>
        <v>0</v>
      </c>
      <c r="E1108" s="301"/>
    </row>
    <row r="1109" spans="1:5">
      <c r="A1109" s="309" t="s">
        <v>903</v>
      </c>
      <c r="B1109" s="301"/>
      <c r="C1109" s="301"/>
      <c r="D1109" s="305">
        <f t="shared" si="17"/>
        <v>0</v>
      </c>
      <c r="E1109" s="301"/>
    </row>
    <row r="1110" spans="1:5">
      <c r="A1110" s="309" t="s">
        <v>904</v>
      </c>
      <c r="B1110" s="301"/>
      <c r="C1110" s="301"/>
      <c r="D1110" s="305">
        <f t="shared" si="17"/>
        <v>0</v>
      </c>
      <c r="E1110" s="301"/>
    </row>
    <row r="1111" spans="1:5">
      <c r="A1111" s="309" t="s">
        <v>905</v>
      </c>
      <c r="B1111" s="301"/>
      <c r="C1111" s="301"/>
      <c r="D1111" s="305">
        <f t="shared" si="17"/>
        <v>0</v>
      </c>
      <c r="E1111" s="301"/>
    </row>
    <row r="1112" spans="1:5">
      <c r="A1112" s="309" t="s">
        <v>906</v>
      </c>
      <c r="B1112" s="301"/>
      <c r="C1112" s="301"/>
      <c r="D1112" s="305">
        <f t="shared" si="17"/>
        <v>0</v>
      </c>
      <c r="E1112" s="301"/>
    </row>
    <row r="1113" spans="1:5">
      <c r="A1113" s="309" t="s">
        <v>907</v>
      </c>
      <c r="B1113" s="301"/>
      <c r="C1113" s="301"/>
      <c r="D1113" s="305">
        <f t="shared" si="17"/>
        <v>0</v>
      </c>
      <c r="E1113" s="301"/>
    </row>
    <row r="1114" spans="1:5">
      <c r="A1114" s="309" t="s">
        <v>908</v>
      </c>
      <c r="B1114" s="301"/>
      <c r="C1114" s="301"/>
      <c r="D1114" s="305">
        <f t="shared" si="17"/>
        <v>0</v>
      </c>
      <c r="E1114" s="301"/>
    </row>
    <row r="1115" spans="1:5">
      <c r="A1115" s="309" t="s">
        <v>659</v>
      </c>
      <c r="B1115" s="301"/>
      <c r="C1115" s="301"/>
      <c r="D1115" s="305">
        <f t="shared" si="17"/>
        <v>0</v>
      </c>
      <c r="E1115" s="301"/>
    </row>
    <row r="1116" spans="1:5">
      <c r="A1116" s="309" t="s">
        <v>909</v>
      </c>
      <c r="B1116" s="301"/>
      <c r="C1116" s="301"/>
      <c r="D1116" s="305">
        <f t="shared" si="17"/>
        <v>0</v>
      </c>
      <c r="E1116" s="301"/>
    </row>
    <row r="1117" spans="1:5">
      <c r="A1117" s="309" t="s">
        <v>910</v>
      </c>
      <c r="B1117" s="305">
        <f>SUM(B1118:B1131)</f>
        <v>0</v>
      </c>
      <c r="C1117" s="305">
        <f>SUM(C1118:C1131)</f>
        <v>0</v>
      </c>
      <c r="D1117" s="305">
        <f t="shared" si="17"/>
        <v>0</v>
      </c>
      <c r="E1117" s="301"/>
    </row>
    <row r="1118" spans="1:5">
      <c r="A1118" s="309" t="s">
        <v>640</v>
      </c>
      <c r="B1118" s="301"/>
      <c r="C1118" s="301"/>
      <c r="D1118" s="305">
        <f t="shared" si="17"/>
        <v>0</v>
      </c>
      <c r="E1118" s="301"/>
    </row>
    <row r="1119" spans="1:5">
      <c r="A1119" s="309" t="s">
        <v>641</v>
      </c>
      <c r="B1119" s="301"/>
      <c r="C1119" s="301"/>
      <c r="D1119" s="305">
        <f t="shared" si="17"/>
        <v>0</v>
      </c>
      <c r="E1119" s="301"/>
    </row>
    <row r="1120" spans="1:5">
      <c r="A1120" s="309" t="s">
        <v>642</v>
      </c>
      <c r="B1120" s="301"/>
      <c r="C1120" s="301"/>
      <c r="D1120" s="305">
        <f t="shared" si="17"/>
        <v>0</v>
      </c>
      <c r="E1120" s="301"/>
    </row>
    <row r="1121" spans="1:5">
      <c r="A1121" s="309" t="s">
        <v>911</v>
      </c>
      <c r="B1121" s="301"/>
      <c r="C1121" s="301"/>
      <c r="D1121" s="305">
        <f t="shared" si="17"/>
        <v>0</v>
      </c>
      <c r="E1121" s="301"/>
    </row>
    <row r="1122" spans="1:5">
      <c r="A1122" s="309" t="s">
        <v>912</v>
      </c>
      <c r="B1122" s="301"/>
      <c r="C1122" s="301"/>
      <c r="D1122" s="305">
        <f t="shared" si="17"/>
        <v>0</v>
      </c>
      <c r="E1122" s="301"/>
    </row>
    <row r="1123" spans="1:5">
      <c r="A1123" s="309" t="s">
        <v>913</v>
      </c>
      <c r="B1123" s="301"/>
      <c r="C1123" s="301"/>
      <c r="D1123" s="305">
        <f t="shared" si="17"/>
        <v>0</v>
      </c>
      <c r="E1123" s="301"/>
    </row>
    <row r="1124" spans="1:5">
      <c r="A1124" s="309" t="s">
        <v>914</v>
      </c>
      <c r="B1124" s="301"/>
      <c r="C1124" s="301"/>
      <c r="D1124" s="305">
        <f t="shared" si="17"/>
        <v>0</v>
      </c>
      <c r="E1124" s="301"/>
    </row>
    <row r="1125" spans="1:5">
      <c r="A1125" s="309" t="s">
        <v>915</v>
      </c>
      <c r="B1125" s="301"/>
      <c r="C1125" s="301"/>
      <c r="D1125" s="305">
        <f t="shared" si="17"/>
        <v>0</v>
      </c>
      <c r="E1125" s="301"/>
    </row>
    <row r="1126" spans="1:5">
      <c r="A1126" s="309" t="s">
        <v>916</v>
      </c>
      <c r="B1126" s="301"/>
      <c r="C1126" s="301"/>
      <c r="D1126" s="305">
        <f t="shared" si="17"/>
        <v>0</v>
      </c>
      <c r="E1126" s="301"/>
    </row>
    <row r="1127" spans="1:5">
      <c r="A1127" s="309" t="s">
        <v>917</v>
      </c>
      <c r="B1127" s="301"/>
      <c r="C1127" s="301"/>
      <c r="D1127" s="305">
        <f t="shared" si="17"/>
        <v>0</v>
      </c>
      <c r="E1127" s="301"/>
    </row>
    <row r="1128" spans="1:5">
      <c r="A1128" s="309" t="s">
        <v>918</v>
      </c>
      <c r="B1128" s="301"/>
      <c r="C1128" s="301"/>
      <c r="D1128" s="305">
        <f t="shared" si="17"/>
        <v>0</v>
      </c>
      <c r="E1128" s="301"/>
    </row>
    <row r="1129" spans="1:5">
      <c r="A1129" s="309" t="s">
        <v>919</v>
      </c>
      <c r="B1129" s="301"/>
      <c r="C1129" s="301"/>
      <c r="D1129" s="305">
        <f t="shared" si="17"/>
        <v>0</v>
      </c>
      <c r="E1129" s="301"/>
    </row>
    <row r="1130" spans="1:5">
      <c r="A1130" s="309" t="s">
        <v>920</v>
      </c>
      <c r="B1130" s="301"/>
      <c r="C1130" s="301"/>
      <c r="D1130" s="305">
        <f t="shared" si="17"/>
        <v>0</v>
      </c>
      <c r="E1130" s="301"/>
    </row>
    <row r="1131" spans="1:5">
      <c r="A1131" s="309" t="s">
        <v>921</v>
      </c>
      <c r="B1131" s="301"/>
      <c r="C1131" s="301"/>
      <c r="D1131" s="305">
        <f t="shared" si="17"/>
        <v>0</v>
      </c>
      <c r="E1131" s="301"/>
    </row>
    <row r="1132" spans="1:5">
      <c r="A1132" s="309" t="s">
        <v>922</v>
      </c>
      <c r="B1132" s="305"/>
      <c r="C1132" s="305"/>
      <c r="D1132" s="305">
        <f t="shared" si="17"/>
        <v>0</v>
      </c>
      <c r="E1132" s="301"/>
    </row>
    <row r="1133" spans="1:5">
      <c r="A1133" s="309" t="s">
        <v>923</v>
      </c>
      <c r="B1133" s="305">
        <f>B1134+B1145+B1149</f>
        <v>220</v>
      </c>
      <c r="C1133" s="305">
        <f>C1134+C1145+C1149</f>
        <v>200</v>
      </c>
      <c r="D1133" s="305">
        <f t="shared" si="17"/>
        <v>90.91</v>
      </c>
      <c r="E1133" s="301"/>
    </row>
    <row r="1134" spans="1:5">
      <c r="A1134" s="309" t="s">
        <v>924</v>
      </c>
      <c r="B1134" s="305">
        <f>SUM(B1135:B1144)</f>
        <v>0</v>
      </c>
      <c r="C1134" s="305">
        <f>SUM(C1135:C1144)</f>
        <v>0</v>
      </c>
      <c r="D1134" s="305">
        <f t="shared" si="17"/>
        <v>0</v>
      </c>
      <c r="E1134" s="301"/>
    </row>
    <row r="1135" spans="1:5">
      <c r="A1135" s="309" t="s">
        <v>925</v>
      </c>
      <c r="B1135" s="301"/>
      <c r="C1135" s="301"/>
      <c r="D1135" s="305">
        <f t="shared" si="17"/>
        <v>0</v>
      </c>
      <c r="E1135" s="301"/>
    </row>
    <row r="1136" spans="1:5">
      <c r="A1136" s="309" t="s">
        <v>926</v>
      </c>
      <c r="B1136" s="301"/>
      <c r="C1136" s="301"/>
      <c r="D1136" s="305">
        <f t="shared" si="17"/>
        <v>0</v>
      </c>
      <c r="E1136" s="301"/>
    </row>
    <row r="1137" spans="1:5">
      <c r="A1137" s="309" t="s">
        <v>927</v>
      </c>
      <c r="B1137" s="301"/>
      <c r="C1137" s="301"/>
      <c r="D1137" s="305">
        <f t="shared" si="17"/>
        <v>0</v>
      </c>
      <c r="E1137" s="301"/>
    </row>
    <row r="1138" spans="1:5">
      <c r="A1138" s="309" t="s">
        <v>928</v>
      </c>
      <c r="B1138" s="301"/>
      <c r="C1138" s="301"/>
      <c r="D1138" s="305">
        <f t="shared" si="17"/>
        <v>0</v>
      </c>
      <c r="E1138" s="301"/>
    </row>
    <row r="1139" spans="1:5">
      <c r="A1139" s="309" t="s">
        <v>929</v>
      </c>
      <c r="B1139" s="301"/>
      <c r="C1139" s="301"/>
      <c r="D1139" s="305">
        <f t="shared" si="17"/>
        <v>0</v>
      </c>
      <c r="E1139" s="301"/>
    </row>
    <row r="1140" spans="1:5">
      <c r="A1140" s="309" t="s">
        <v>930</v>
      </c>
      <c r="B1140" s="301"/>
      <c r="C1140" s="301"/>
      <c r="D1140" s="305">
        <f t="shared" si="17"/>
        <v>0</v>
      </c>
      <c r="E1140" s="301"/>
    </row>
    <row r="1141" spans="1:5">
      <c r="A1141" s="309" t="s">
        <v>931</v>
      </c>
      <c r="B1141" s="301"/>
      <c r="C1141" s="301"/>
      <c r="D1141" s="305">
        <f t="shared" si="17"/>
        <v>0</v>
      </c>
      <c r="E1141" s="301"/>
    </row>
    <row r="1142" spans="1:5">
      <c r="A1142" s="309" t="s">
        <v>932</v>
      </c>
      <c r="B1142" s="301"/>
      <c r="C1142" s="301"/>
      <c r="D1142" s="305">
        <f t="shared" si="17"/>
        <v>0</v>
      </c>
      <c r="E1142" s="301"/>
    </row>
    <row r="1143" spans="1:5">
      <c r="A1143" s="309" t="s">
        <v>933</v>
      </c>
      <c r="B1143" s="301"/>
      <c r="C1143" s="301"/>
      <c r="D1143" s="305">
        <f t="shared" si="17"/>
        <v>0</v>
      </c>
      <c r="E1143" s="301"/>
    </row>
    <row r="1144" spans="1:5">
      <c r="A1144" s="309" t="s">
        <v>934</v>
      </c>
      <c r="B1144" s="301"/>
      <c r="C1144" s="301"/>
      <c r="D1144" s="305">
        <f t="shared" si="17"/>
        <v>0</v>
      </c>
      <c r="E1144" s="301"/>
    </row>
    <row r="1145" spans="1:5">
      <c r="A1145" s="309" t="s">
        <v>935</v>
      </c>
      <c r="B1145" s="305">
        <f>SUM(B1146:B1148)</f>
        <v>220</v>
      </c>
      <c r="C1145" s="305">
        <f>SUM(C1146:C1148)</f>
        <v>200</v>
      </c>
      <c r="D1145" s="305">
        <f t="shared" si="17"/>
        <v>90.91</v>
      </c>
      <c r="E1145" s="301"/>
    </row>
    <row r="1146" spans="1:5">
      <c r="A1146" s="309" t="s">
        <v>936</v>
      </c>
      <c r="B1146" s="301">
        <v>220</v>
      </c>
      <c r="C1146" s="301">
        <v>200</v>
      </c>
      <c r="D1146" s="305">
        <f t="shared" si="17"/>
        <v>90.91</v>
      </c>
      <c r="E1146" s="301"/>
    </row>
    <row r="1147" spans="1:5">
      <c r="A1147" s="309" t="s">
        <v>937</v>
      </c>
      <c r="B1147" s="301"/>
      <c r="C1147" s="301"/>
      <c r="D1147" s="305">
        <f t="shared" si="17"/>
        <v>0</v>
      </c>
      <c r="E1147" s="301"/>
    </row>
    <row r="1148" spans="1:5">
      <c r="A1148" s="309" t="s">
        <v>938</v>
      </c>
      <c r="B1148" s="301"/>
      <c r="C1148" s="301"/>
      <c r="D1148" s="305">
        <f t="shared" si="17"/>
        <v>0</v>
      </c>
      <c r="E1148" s="301"/>
    </row>
    <row r="1149" spans="1:5">
      <c r="A1149" s="309" t="s">
        <v>939</v>
      </c>
      <c r="B1149" s="305">
        <f>SUM(B1150:B1152)</f>
        <v>0</v>
      </c>
      <c r="C1149" s="305">
        <f>SUM(C1150:C1152)</f>
        <v>0</v>
      </c>
      <c r="D1149" s="305">
        <f t="shared" si="17"/>
        <v>0</v>
      </c>
      <c r="E1149" s="301"/>
    </row>
    <row r="1150" spans="1:5">
      <c r="A1150" s="309" t="s">
        <v>940</v>
      </c>
      <c r="B1150" s="301"/>
      <c r="C1150" s="301"/>
      <c r="D1150" s="305">
        <f t="shared" si="17"/>
        <v>0</v>
      </c>
      <c r="E1150" s="301"/>
    </row>
    <row r="1151" spans="1:5">
      <c r="A1151" s="309" t="s">
        <v>941</v>
      </c>
      <c r="B1151" s="301"/>
      <c r="C1151" s="301"/>
      <c r="D1151" s="305">
        <f t="shared" si="17"/>
        <v>0</v>
      </c>
      <c r="E1151" s="301"/>
    </row>
    <row r="1152" spans="1:5">
      <c r="A1152" s="309" t="s">
        <v>942</v>
      </c>
      <c r="B1152" s="301"/>
      <c r="C1152" s="301"/>
      <c r="D1152" s="305">
        <f t="shared" si="17"/>
        <v>0</v>
      </c>
      <c r="E1152" s="301"/>
    </row>
    <row r="1153" spans="1:5">
      <c r="A1153" s="309" t="s">
        <v>943</v>
      </c>
      <c r="B1153" s="305">
        <f>B1154+B1169+B1183+B1188+B1194</f>
        <v>63</v>
      </c>
      <c r="C1153" s="305">
        <f>C1154+C1169+C1183+C1188+C1194</f>
        <v>100</v>
      </c>
      <c r="D1153" s="305">
        <f t="shared" si="17"/>
        <v>158.73</v>
      </c>
      <c r="E1153" s="301"/>
    </row>
    <row r="1154" spans="1:5">
      <c r="A1154" s="309" t="s">
        <v>944</v>
      </c>
      <c r="B1154" s="305">
        <f>SUM(B1155:B1168)</f>
        <v>63</v>
      </c>
      <c r="C1154" s="305">
        <f>SUM(C1155:C1168)</f>
        <v>100</v>
      </c>
      <c r="D1154" s="305">
        <f t="shared" si="17"/>
        <v>158.73</v>
      </c>
      <c r="E1154" s="301"/>
    </row>
    <row r="1155" spans="1:5">
      <c r="A1155" s="309" t="s">
        <v>640</v>
      </c>
      <c r="B1155" s="301"/>
      <c r="C1155" s="301"/>
      <c r="D1155" s="305">
        <f t="shared" si="17"/>
        <v>0</v>
      </c>
      <c r="E1155" s="301"/>
    </row>
    <row r="1156" spans="1:5">
      <c r="A1156" s="309" t="s">
        <v>641</v>
      </c>
      <c r="B1156" s="301"/>
      <c r="C1156" s="301"/>
      <c r="D1156" s="305">
        <f t="shared" si="17"/>
        <v>0</v>
      </c>
      <c r="E1156" s="301"/>
    </row>
    <row r="1157" spans="1:5">
      <c r="A1157" s="309" t="s">
        <v>642</v>
      </c>
      <c r="B1157" s="301"/>
      <c r="C1157" s="301"/>
      <c r="D1157" s="305">
        <f t="shared" si="17"/>
        <v>0</v>
      </c>
      <c r="E1157" s="301"/>
    </row>
    <row r="1158" spans="1:5">
      <c r="A1158" s="309" t="s">
        <v>945</v>
      </c>
      <c r="B1158" s="301"/>
      <c r="C1158" s="301"/>
      <c r="D1158" s="305">
        <f t="shared" si="17"/>
        <v>0</v>
      </c>
      <c r="E1158" s="301"/>
    </row>
    <row r="1159" spans="1:5">
      <c r="A1159" s="309" t="s">
        <v>946</v>
      </c>
      <c r="B1159" s="301"/>
      <c r="C1159" s="301"/>
      <c r="D1159" s="305">
        <f t="shared" si="17"/>
        <v>0</v>
      </c>
      <c r="E1159" s="301"/>
    </row>
    <row r="1160" spans="1:5">
      <c r="A1160" s="309" t="s">
        <v>947</v>
      </c>
      <c r="B1160" s="301"/>
      <c r="C1160" s="301"/>
      <c r="D1160" s="305">
        <f t="shared" si="17"/>
        <v>0</v>
      </c>
      <c r="E1160" s="301"/>
    </row>
    <row r="1161" spans="1:5">
      <c r="A1161" s="309" t="s">
        <v>948</v>
      </c>
      <c r="B1161" s="301"/>
      <c r="C1161" s="301"/>
      <c r="D1161" s="305">
        <f t="shared" si="17"/>
        <v>0</v>
      </c>
      <c r="E1161" s="301"/>
    </row>
    <row r="1162" spans="1:5">
      <c r="A1162" s="309" t="s">
        <v>949</v>
      </c>
      <c r="B1162" s="301"/>
      <c r="C1162" s="301"/>
      <c r="D1162" s="305">
        <f t="shared" si="17"/>
        <v>0</v>
      </c>
      <c r="E1162" s="301"/>
    </row>
    <row r="1163" spans="1:5">
      <c r="A1163" s="309" t="s">
        <v>950</v>
      </c>
      <c r="B1163" s="301"/>
      <c r="C1163" s="301"/>
      <c r="D1163" s="305">
        <f t="shared" si="17"/>
        <v>0</v>
      </c>
      <c r="E1163" s="301"/>
    </row>
    <row r="1164" spans="1:5">
      <c r="A1164" s="309" t="s">
        <v>951</v>
      </c>
      <c r="B1164" s="301"/>
      <c r="C1164" s="301"/>
      <c r="D1164" s="305">
        <f t="shared" si="17"/>
        <v>0</v>
      </c>
      <c r="E1164" s="301"/>
    </row>
    <row r="1165" spans="1:5">
      <c r="A1165" s="309" t="s">
        <v>952</v>
      </c>
      <c r="B1165" s="301"/>
      <c r="C1165" s="301"/>
      <c r="D1165" s="305">
        <f t="shared" si="17"/>
        <v>0</v>
      </c>
      <c r="E1165" s="301"/>
    </row>
    <row r="1166" spans="1:5">
      <c r="A1166" s="309" t="s">
        <v>953</v>
      </c>
      <c r="B1166" s="301"/>
      <c r="C1166" s="301"/>
      <c r="D1166" s="305">
        <f t="shared" ref="D1166:D1231" si="18">ROUND(IF(B1166=0,0,C1166/B1166*100),2)</f>
        <v>0</v>
      </c>
      <c r="E1166" s="301"/>
    </row>
    <row r="1167" spans="1:5">
      <c r="A1167" s="309" t="s">
        <v>659</v>
      </c>
      <c r="B1167" s="301">
        <v>63</v>
      </c>
      <c r="C1167" s="301">
        <v>100</v>
      </c>
      <c r="D1167" s="305">
        <f t="shared" si="18"/>
        <v>158.73</v>
      </c>
      <c r="E1167" s="301"/>
    </row>
    <row r="1168" spans="1:5">
      <c r="A1168" s="309" t="s">
        <v>954</v>
      </c>
      <c r="B1168" s="301"/>
      <c r="C1168" s="301"/>
      <c r="D1168" s="305">
        <f t="shared" si="18"/>
        <v>0</v>
      </c>
      <c r="E1168" s="301"/>
    </row>
    <row r="1169" spans="1:5">
      <c r="A1169" s="309" t="s">
        <v>955</v>
      </c>
      <c r="B1169" s="305">
        <f>SUM(B1170:B1182)</f>
        <v>0</v>
      </c>
      <c r="C1169" s="305">
        <f>SUM(C1170:C1182)</f>
        <v>0</v>
      </c>
      <c r="D1169" s="305">
        <f t="shared" si="18"/>
        <v>0</v>
      </c>
      <c r="E1169" s="301"/>
    </row>
    <row r="1170" spans="1:5">
      <c r="A1170" s="309" t="s">
        <v>640</v>
      </c>
      <c r="B1170" s="301"/>
      <c r="C1170" s="301"/>
      <c r="D1170" s="305">
        <f t="shared" si="18"/>
        <v>0</v>
      </c>
      <c r="E1170" s="301"/>
    </row>
    <row r="1171" spans="1:5">
      <c r="A1171" s="309" t="s">
        <v>641</v>
      </c>
      <c r="B1171" s="301"/>
      <c r="C1171" s="301"/>
      <c r="D1171" s="305">
        <f t="shared" si="18"/>
        <v>0</v>
      </c>
      <c r="E1171" s="301"/>
    </row>
    <row r="1172" spans="1:5">
      <c r="A1172" s="309" t="s">
        <v>642</v>
      </c>
      <c r="B1172" s="301"/>
      <c r="C1172" s="301"/>
      <c r="D1172" s="305">
        <f t="shared" si="18"/>
        <v>0</v>
      </c>
      <c r="E1172" s="301"/>
    </row>
    <row r="1173" spans="1:5">
      <c r="A1173" s="309" t="s">
        <v>956</v>
      </c>
      <c r="B1173" s="301"/>
      <c r="C1173" s="301"/>
      <c r="D1173" s="305">
        <f t="shared" si="18"/>
        <v>0</v>
      </c>
      <c r="E1173" s="301"/>
    </row>
    <row r="1174" spans="1:5">
      <c r="A1174" s="309" t="s">
        <v>957</v>
      </c>
      <c r="B1174" s="301"/>
      <c r="C1174" s="301"/>
      <c r="D1174" s="305">
        <f t="shared" si="18"/>
        <v>0</v>
      </c>
      <c r="E1174" s="301"/>
    </row>
    <row r="1175" spans="1:5">
      <c r="A1175" s="309" t="s">
        <v>958</v>
      </c>
      <c r="B1175" s="301"/>
      <c r="C1175" s="301"/>
      <c r="D1175" s="305">
        <f t="shared" si="18"/>
        <v>0</v>
      </c>
      <c r="E1175" s="301"/>
    </row>
    <row r="1176" spans="1:5">
      <c r="A1176" s="309" t="s">
        <v>959</v>
      </c>
      <c r="B1176" s="301"/>
      <c r="C1176" s="301"/>
      <c r="D1176" s="305">
        <f t="shared" si="18"/>
        <v>0</v>
      </c>
      <c r="E1176" s="301"/>
    </row>
    <row r="1177" spans="1:5">
      <c r="A1177" s="309" t="s">
        <v>960</v>
      </c>
      <c r="B1177" s="301"/>
      <c r="C1177" s="301"/>
      <c r="D1177" s="305">
        <f t="shared" si="18"/>
        <v>0</v>
      </c>
      <c r="E1177" s="301"/>
    </row>
    <row r="1178" spans="1:5">
      <c r="A1178" s="309" t="s">
        <v>961</v>
      </c>
      <c r="B1178" s="301"/>
      <c r="C1178" s="301"/>
      <c r="D1178" s="305">
        <f t="shared" si="18"/>
        <v>0</v>
      </c>
      <c r="E1178" s="301"/>
    </row>
    <row r="1179" spans="1:5">
      <c r="A1179" s="309" t="s">
        <v>962</v>
      </c>
      <c r="B1179" s="301"/>
      <c r="C1179" s="301"/>
      <c r="D1179" s="305">
        <f t="shared" si="18"/>
        <v>0</v>
      </c>
      <c r="E1179" s="301"/>
    </row>
    <row r="1180" spans="1:5">
      <c r="A1180" s="309" t="s">
        <v>963</v>
      </c>
      <c r="B1180" s="301"/>
      <c r="C1180" s="301"/>
      <c r="D1180" s="305">
        <f t="shared" si="18"/>
        <v>0</v>
      </c>
      <c r="E1180" s="301"/>
    </row>
    <row r="1181" spans="1:5">
      <c r="A1181" s="309" t="s">
        <v>659</v>
      </c>
      <c r="B1181" s="301"/>
      <c r="C1181" s="301"/>
      <c r="D1181" s="305">
        <f t="shared" si="18"/>
        <v>0</v>
      </c>
      <c r="E1181" s="301"/>
    </row>
    <row r="1182" spans="1:5">
      <c r="A1182" s="309" t="s">
        <v>964</v>
      </c>
      <c r="B1182" s="301"/>
      <c r="C1182" s="301"/>
      <c r="D1182" s="305">
        <f t="shared" si="18"/>
        <v>0</v>
      </c>
      <c r="E1182" s="301"/>
    </row>
    <row r="1183" spans="1:5">
      <c r="A1183" s="309" t="s">
        <v>965</v>
      </c>
      <c r="B1183" s="305">
        <f>SUM(B1184:B1187)</f>
        <v>0</v>
      </c>
      <c r="C1183" s="305">
        <f>SUM(C1184:C1187)</f>
        <v>0</v>
      </c>
      <c r="D1183" s="305">
        <f t="shared" si="18"/>
        <v>0</v>
      </c>
      <c r="E1183" s="301"/>
    </row>
    <row r="1184" spans="1:5">
      <c r="A1184" s="309" t="s">
        <v>966</v>
      </c>
      <c r="B1184" s="301"/>
      <c r="C1184" s="301"/>
      <c r="D1184" s="305">
        <f t="shared" si="18"/>
        <v>0</v>
      </c>
      <c r="E1184" s="301"/>
    </row>
    <row r="1185" spans="1:5">
      <c r="A1185" s="309" t="s">
        <v>967</v>
      </c>
      <c r="B1185" s="301"/>
      <c r="C1185" s="301"/>
      <c r="D1185" s="305">
        <f t="shared" si="18"/>
        <v>0</v>
      </c>
      <c r="E1185" s="301"/>
    </row>
    <row r="1186" spans="1:5">
      <c r="A1186" s="309" t="s">
        <v>968</v>
      </c>
      <c r="B1186" s="301"/>
      <c r="C1186" s="301"/>
      <c r="D1186" s="305">
        <f t="shared" si="18"/>
        <v>0</v>
      </c>
      <c r="E1186" s="301"/>
    </row>
    <row r="1187" spans="1:5">
      <c r="A1187" s="309" t="s">
        <v>969</v>
      </c>
      <c r="B1187" s="301"/>
      <c r="C1187" s="301"/>
      <c r="D1187" s="305">
        <f t="shared" si="18"/>
        <v>0</v>
      </c>
      <c r="E1187" s="301"/>
    </row>
    <row r="1188" spans="1:5">
      <c r="A1188" s="309" t="s">
        <v>970</v>
      </c>
      <c r="B1188" s="305">
        <f>SUM(B1189:B1193)</f>
        <v>0</v>
      </c>
      <c r="C1188" s="305">
        <f>SUM(C1189:C1193)</f>
        <v>0</v>
      </c>
      <c r="D1188" s="305">
        <f t="shared" si="18"/>
        <v>0</v>
      </c>
      <c r="E1188" s="301"/>
    </row>
    <row r="1189" spans="1:5">
      <c r="A1189" s="309" t="s">
        <v>971</v>
      </c>
      <c r="B1189" s="301"/>
      <c r="C1189" s="301"/>
      <c r="D1189" s="305">
        <f t="shared" si="18"/>
        <v>0</v>
      </c>
      <c r="E1189" s="301"/>
    </row>
    <row r="1190" spans="1:5">
      <c r="A1190" s="309" t="s">
        <v>972</v>
      </c>
      <c r="B1190" s="301"/>
      <c r="C1190" s="301"/>
      <c r="D1190" s="305">
        <f t="shared" si="18"/>
        <v>0</v>
      </c>
      <c r="E1190" s="301"/>
    </row>
    <row r="1191" spans="1:5">
      <c r="A1191" s="309" t="s">
        <v>973</v>
      </c>
      <c r="B1191" s="301"/>
      <c r="C1191" s="301"/>
      <c r="D1191" s="305">
        <f t="shared" si="18"/>
        <v>0</v>
      </c>
      <c r="E1191" s="301"/>
    </row>
    <row r="1192" spans="1:5">
      <c r="A1192" s="309" t="s">
        <v>974</v>
      </c>
      <c r="B1192" s="301"/>
      <c r="C1192" s="301"/>
      <c r="D1192" s="305">
        <f t="shared" si="18"/>
        <v>0</v>
      </c>
      <c r="E1192" s="301"/>
    </row>
    <row r="1193" spans="1:5">
      <c r="A1193" s="309" t="s">
        <v>975</v>
      </c>
      <c r="B1193" s="301"/>
      <c r="C1193" s="301"/>
      <c r="D1193" s="305">
        <f t="shared" si="18"/>
        <v>0</v>
      </c>
      <c r="E1193" s="301"/>
    </row>
    <row r="1194" spans="1:5">
      <c r="A1194" s="309" t="s">
        <v>976</v>
      </c>
      <c r="B1194" s="305">
        <f>SUM(B1195:B1205)</f>
        <v>0</v>
      </c>
      <c r="C1194" s="305">
        <f>SUM(C1195:C1205)</f>
        <v>0</v>
      </c>
      <c r="D1194" s="305">
        <f t="shared" si="18"/>
        <v>0</v>
      </c>
      <c r="E1194" s="301"/>
    </row>
    <row r="1195" spans="1:5">
      <c r="A1195" s="309" t="s">
        <v>977</v>
      </c>
      <c r="B1195" s="301"/>
      <c r="C1195" s="301"/>
      <c r="D1195" s="305">
        <f t="shared" si="18"/>
        <v>0</v>
      </c>
      <c r="E1195" s="301"/>
    </row>
    <row r="1196" spans="1:5">
      <c r="A1196" s="309" t="s">
        <v>978</v>
      </c>
      <c r="B1196" s="301"/>
      <c r="C1196" s="301"/>
      <c r="D1196" s="305">
        <f t="shared" si="18"/>
        <v>0</v>
      </c>
      <c r="E1196" s="301"/>
    </row>
    <row r="1197" spans="1:5">
      <c r="A1197" s="309" t="s">
        <v>979</v>
      </c>
      <c r="B1197" s="301"/>
      <c r="C1197" s="301"/>
      <c r="D1197" s="305">
        <f t="shared" si="18"/>
        <v>0</v>
      </c>
      <c r="E1197" s="301"/>
    </row>
    <row r="1198" spans="1:5">
      <c r="A1198" s="309" t="s">
        <v>980</v>
      </c>
      <c r="B1198" s="301"/>
      <c r="C1198" s="301"/>
      <c r="D1198" s="305">
        <f t="shared" si="18"/>
        <v>0</v>
      </c>
      <c r="E1198" s="301"/>
    </row>
    <row r="1199" spans="1:5">
      <c r="A1199" s="309" t="s">
        <v>981</v>
      </c>
      <c r="B1199" s="301"/>
      <c r="C1199" s="301"/>
      <c r="D1199" s="305">
        <f t="shared" si="18"/>
        <v>0</v>
      </c>
      <c r="E1199" s="301"/>
    </row>
    <row r="1200" spans="1:5">
      <c r="A1200" s="309" t="s">
        <v>982</v>
      </c>
      <c r="B1200" s="301"/>
      <c r="C1200" s="301"/>
      <c r="D1200" s="305">
        <f t="shared" si="18"/>
        <v>0</v>
      </c>
      <c r="E1200" s="301"/>
    </row>
    <row r="1201" spans="1:5">
      <c r="A1201" s="309" t="s">
        <v>983</v>
      </c>
      <c r="B1201" s="301"/>
      <c r="C1201" s="301"/>
      <c r="D1201" s="305">
        <f t="shared" si="18"/>
        <v>0</v>
      </c>
      <c r="E1201" s="301"/>
    </row>
    <row r="1202" spans="1:5">
      <c r="A1202" s="309" t="s">
        <v>984</v>
      </c>
      <c r="B1202" s="301"/>
      <c r="C1202" s="301"/>
      <c r="D1202" s="305">
        <f t="shared" si="18"/>
        <v>0</v>
      </c>
      <c r="E1202" s="301"/>
    </row>
    <row r="1203" spans="1:5">
      <c r="A1203" s="309" t="s">
        <v>985</v>
      </c>
      <c r="B1203" s="301"/>
      <c r="C1203" s="301"/>
      <c r="D1203" s="305">
        <f t="shared" si="18"/>
        <v>0</v>
      </c>
      <c r="E1203" s="301"/>
    </row>
    <row r="1204" spans="1:5">
      <c r="A1204" s="309" t="s">
        <v>986</v>
      </c>
      <c r="B1204" s="301"/>
      <c r="C1204" s="301"/>
      <c r="D1204" s="305">
        <f t="shared" si="18"/>
        <v>0</v>
      </c>
      <c r="E1204" s="301"/>
    </row>
    <row r="1205" spans="1:5">
      <c r="A1205" s="309" t="s">
        <v>987</v>
      </c>
      <c r="B1205" s="301"/>
      <c r="C1205" s="301"/>
      <c r="D1205" s="305">
        <f t="shared" si="18"/>
        <v>0</v>
      </c>
      <c r="E1205" s="301"/>
    </row>
    <row r="1206" spans="1:5">
      <c r="A1206" s="309" t="s">
        <v>988</v>
      </c>
      <c r="B1206" s="305">
        <f>B1207+B1219+B1225+B1231+B1239+B1252+B1256+B1262</f>
        <v>155</v>
      </c>
      <c r="C1206" s="305">
        <f>C1207+C1219+C1225+C1231+C1239+C1252+C1256+C1262</f>
        <v>150</v>
      </c>
      <c r="D1206" s="305">
        <f t="shared" si="18"/>
        <v>96.77</v>
      </c>
      <c r="E1206" s="301"/>
    </row>
    <row r="1207" spans="1:5">
      <c r="A1207" s="309" t="s">
        <v>989</v>
      </c>
      <c r="B1207" s="305">
        <f>SUM(B1208:B1218)</f>
        <v>155</v>
      </c>
      <c r="C1207" s="305">
        <f>SUM(C1208:C1218)</f>
        <v>150</v>
      </c>
      <c r="D1207" s="305">
        <f t="shared" si="18"/>
        <v>96.77</v>
      </c>
      <c r="E1207" s="301"/>
    </row>
    <row r="1208" spans="1:5">
      <c r="A1208" s="309" t="s">
        <v>990</v>
      </c>
      <c r="B1208" s="301">
        <v>155</v>
      </c>
      <c r="C1208" s="301">
        <v>150</v>
      </c>
      <c r="D1208" s="305">
        <f t="shared" si="18"/>
        <v>96.77</v>
      </c>
      <c r="E1208" s="301"/>
    </row>
    <row r="1209" spans="1:5">
      <c r="A1209" s="309" t="s">
        <v>991</v>
      </c>
      <c r="B1209" s="301"/>
      <c r="C1209" s="301"/>
      <c r="D1209" s="305">
        <f t="shared" si="18"/>
        <v>0</v>
      </c>
      <c r="E1209" s="301"/>
    </row>
    <row r="1210" spans="1:5">
      <c r="A1210" s="309" t="s">
        <v>992</v>
      </c>
      <c r="B1210" s="301"/>
      <c r="C1210" s="301"/>
      <c r="D1210" s="305">
        <f t="shared" si="18"/>
        <v>0</v>
      </c>
      <c r="E1210" s="301"/>
    </row>
    <row r="1211" spans="1:5">
      <c r="A1211" s="309" t="s">
        <v>993</v>
      </c>
      <c r="B1211" s="301"/>
      <c r="C1211" s="301"/>
      <c r="D1211" s="305">
        <f t="shared" si="18"/>
        <v>0</v>
      </c>
      <c r="E1211" s="301"/>
    </row>
    <row r="1212" spans="1:5">
      <c r="A1212" s="309" t="s">
        <v>994</v>
      </c>
      <c r="B1212" s="301"/>
      <c r="C1212" s="301"/>
      <c r="D1212" s="305">
        <f t="shared" si="18"/>
        <v>0</v>
      </c>
      <c r="E1212" s="301"/>
    </row>
    <row r="1213" spans="1:5">
      <c r="A1213" s="309" t="s">
        <v>995</v>
      </c>
      <c r="B1213" s="301"/>
      <c r="C1213" s="301"/>
      <c r="D1213" s="305">
        <f t="shared" si="18"/>
        <v>0</v>
      </c>
      <c r="E1213" s="301"/>
    </row>
    <row r="1214" spans="1:5">
      <c r="A1214" s="309" t="s">
        <v>996</v>
      </c>
      <c r="B1214" s="301"/>
      <c r="C1214" s="301"/>
      <c r="D1214" s="305">
        <f t="shared" si="18"/>
        <v>0</v>
      </c>
      <c r="E1214" s="301"/>
    </row>
    <row r="1215" spans="1:5">
      <c r="A1215" s="309" t="s">
        <v>997</v>
      </c>
      <c r="B1215" s="301"/>
      <c r="C1215" s="301"/>
      <c r="D1215" s="305">
        <f t="shared" si="18"/>
        <v>0</v>
      </c>
      <c r="E1215" s="301"/>
    </row>
    <row r="1216" spans="1:5">
      <c r="A1216" s="309" t="s">
        <v>998</v>
      </c>
      <c r="B1216" s="301"/>
      <c r="C1216" s="301"/>
      <c r="D1216" s="305">
        <f t="shared" si="18"/>
        <v>0</v>
      </c>
      <c r="E1216" s="301"/>
    </row>
    <row r="1217" spans="1:5">
      <c r="A1217" s="309" t="s">
        <v>999</v>
      </c>
      <c r="B1217" s="301"/>
      <c r="C1217" s="301"/>
      <c r="D1217" s="305">
        <f t="shared" si="18"/>
        <v>0</v>
      </c>
      <c r="E1217" s="301"/>
    </row>
    <row r="1218" spans="1:5">
      <c r="A1218" s="309" t="s">
        <v>1000</v>
      </c>
      <c r="B1218" s="301"/>
      <c r="C1218" s="301"/>
      <c r="D1218" s="305">
        <f t="shared" si="18"/>
        <v>0</v>
      </c>
      <c r="E1218" s="301"/>
    </row>
    <row r="1219" spans="1:5">
      <c r="A1219" s="309" t="s">
        <v>1001</v>
      </c>
      <c r="B1219" s="305">
        <f>SUM(B1220:B1224)</f>
        <v>0</v>
      </c>
      <c r="C1219" s="305">
        <f>SUM(C1220:C1224)</f>
        <v>0</v>
      </c>
      <c r="D1219" s="305">
        <f t="shared" si="18"/>
        <v>0</v>
      </c>
      <c r="E1219" s="301"/>
    </row>
    <row r="1220" spans="1:5">
      <c r="A1220" s="309" t="s">
        <v>990</v>
      </c>
      <c r="B1220" s="301"/>
      <c r="C1220" s="301"/>
      <c r="D1220" s="305">
        <f t="shared" si="18"/>
        <v>0</v>
      </c>
      <c r="E1220" s="301"/>
    </row>
    <row r="1221" spans="1:5">
      <c r="A1221" s="309" t="s">
        <v>1002</v>
      </c>
      <c r="B1221" s="301"/>
      <c r="C1221" s="301"/>
      <c r="D1221" s="305">
        <f t="shared" si="18"/>
        <v>0</v>
      </c>
      <c r="E1221" s="301"/>
    </row>
    <row r="1222" spans="1:5">
      <c r="A1222" s="309" t="s">
        <v>992</v>
      </c>
      <c r="B1222" s="301"/>
      <c r="C1222" s="301"/>
      <c r="D1222" s="305">
        <f t="shared" si="18"/>
        <v>0</v>
      </c>
      <c r="E1222" s="301"/>
    </row>
    <row r="1223" spans="1:5">
      <c r="A1223" s="309" t="s">
        <v>1003</v>
      </c>
      <c r="B1223" s="301"/>
      <c r="C1223" s="301"/>
      <c r="D1223" s="305">
        <f t="shared" si="18"/>
        <v>0</v>
      </c>
      <c r="E1223" s="301"/>
    </row>
    <row r="1224" spans="1:5">
      <c r="A1224" s="309" t="s">
        <v>1004</v>
      </c>
      <c r="B1224" s="301"/>
      <c r="C1224" s="301"/>
      <c r="D1224" s="305">
        <f t="shared" si="18"/>
        <v>0</v>
      </c>
      <c r="E1224" s="301"/>
    </row>
    <row r="1225" spans="1:5">
      <c r="A1225" s="309" t="s">
        <v>1005</v>
      </c>
      <c r="B1225" s="305">
        <f>SUM(B1226:B1230)</f>
        <v>0</v>
      </c>
      <c r="C1225" s="305">
        <f>SUM(C1226:C1230)</f>
        <v>0</v>
      </c>
      <c r="D1225" s="305">
        <f t="shared" si="18"/>
        <v>0</v>
      </c>
      <c r="E1225" s="301"/>
    </row>
    <row r="1226" spans="1:5">
      <c r="A1226" s="309" t="s">
        <v>990</v>
      </c>
      <c r="B1226" s="301"/>
      <c r="C1226" s="301"/>
      <c r="D1226" s="305">
        <f t="shared" si="18"/>
        <v>0</v>
      </c>
      <c r="E1226" s="301"/>
    </row>
    <row r="1227" spans="1:5">
      <c r="A1227" s="309" t="s">
        <v>991</v>
      </c>
      <c r="B1227" s="301"/>
      <c r="C1227" s="301"/>
      <c r="D1227" s="305">
        <f t="shared" si="18"/>
        <v>0</v>
      </c>
      <c r="E1227" s="301"/>
    </row>
    <row r="1228" spans="1:5">
      <c r="A1228" s="309" t="s">
        <v>992</v>
      </c>
      <c r="B1228" s="301"/>
      <c r="C1228" s="301"/>
      <c r="D1228" s="305">
        <f t="shared" si="18"/>
        <v>0</v>
      </c>
      <c r="E1228" s="301"/>
    </row>
    <row r="1229" spans="1:5">
      <c r="A1229" s="309" t="s">
        <v>1006</v>
      </c>
      <c r="B1229" s="301"/>
      <c r="C1229" s="301"/>
      <c r="D1229" s="305">
        <f t="shared" si="18"/>
        <v>0</v>
      </c>
      <c r="E1229" s="301"/>
    </row>
    <row r="1230" spans="1:5">
      <c r="A1230" s="309" t="s">
        <v>1007</v>
      </c>
      <c r="B1230" s="301"/>
      <c r="C1230" s="301"/>
      <c r="D1230" s="305">
        <f t="shared" si="18"/>
        <v>0</v>
      </c>
      <c r="E1230" s="301"/>
    </row>
    <row r="1231" spans="1:5">
      <c r="A1231" s="309" t="s">
        <v>1008</v>
      </c>
      <c r="B1231" s="305">
        <f>SUM(B1232:B1238)</f>
        <v>0</v>
      </c>
      <c r="C1231" s="305">
        <f>SUM(C1232:C1238)</f>
        <v>0</v>
      </c>
      <c r="D1231" s="305">
        <f t="shared" si="18"/>
        <v>0</v>
      </c>
      <c r="E1231" s="301"/>
    </row>
    <row r="1232" spans="1:5">
      <c r="A1232" s="309" t="s">
        <v>990</v>
      </c>
      <c r="B1232" s="301"/>
      <c r="C1232" s="301"/>
      <c r="D1232" s="305">
        <f t="shared" ref="D1232:D1277" si="19">ROUND(IF(B1232=0,0,C1232/B1232*100),2)</f>
        <v>0</v>
      </c>
      <c r="E1232" s="301"/>
    </row>
    <row r="1233" spans="1:5">
      <c r="A1233" s="309" t="s">
        <v>991</v>
      </c>
      <c r="B1233" s="301"/>
      <c r="C1233" s="301"/>
      <c r="D1233" s="305">
        <f t="shared" si="19"/>
        <v>0</v>
      </c>
      <c r="E1233" s="301"/>
    </row>
    <row r="1234" spans="1:5">
      <c r="A1234" s="309" t="s">
        <v>992</v>
      </c>
      <c r="B1234" s="301"/>
      <c r="C1234" s="301"/>
      <c r="D1234" s="305">
        <f t="shared" si="19"/>
        <v>0</v>
      </c>
      <c r="E1234" s="301"/>
    </row>
    <row r="1235" spans="1:5">
      <c r="A1235" s="309" t="s">
        <v>1009</v>
      </c>
      <c r="B1235" s="301"/>
      <c r="C1235" s="301"/>
      <c r="D1235" s="305">
        <f t="shared" si="19"/>
        <v>0</v>
      </c>
      <c r="E1235" s="301"/>
    </row>
    <row r="1236" spans="1:5">
      <c r="A1236" s="309" t="s">
        <v>1010</v>
      </c>
      <c r="B1236" s="301"/>
      <c r="C1236" s="301"/>
      <c r="D1236" s="305">
        <f t="shared" si="19"/>
        <v>0</v>
      </c>
      <c r="E1236" s="301"/>
    </row>
    <row r="1237" spans="1:5">
      <c r="A1237" s="309" t="s">
        <v>999</v>
      </c>
      <c r="B1237" s="301"/>
      <c r="C1237" s="301"/>
      <c r="D1237" s="305">
        <f t="shared" si="19"/>
        <v>0</v>
      </c>
      <c r="E1237" s="301"/>
    </row>
    <row r="1238" spans="1:5">
      <c r="A1238" s="309" t="s">
        <v>1011</v>
      </c>
      <c r="B1238" s="301"/>
      <c r="C1238" s="301"/>
      <c r="D1238" s="305">
        <f t="shared" si="19"/>
        <v>0</v>
      </c>
      <c r="E1238" s="301"/>
    </row>
    <row r="1239" spans="1:5">
      <c r="A1239" s="309" t="s">
        <v>1012</v>
      </c>
      <c r="B1239" s="305">
        <f>SUM(B1240:B1251)</f>
        <v>0</v>
      </c>
      <c r="C1239" s="305">
        <f>SUM(C1240:C1251)</f>
        <v>0</v>
      </c>
      <c r="D1239" s="305">
        <f t="shared" si="19"/>
        <v>0</v>
      </c>
      <c r="E1239" s="301"/>
    </row>
    <row r="1240" spans="1:5">
      <c r="A1240" s="309" t="s">
        <v>990</v>
      </c>
      <c r="B1240" s="301"/>
      <c r="C1240" s="301"/>
      <c r="D1240" s="305">
        <f t="shared" si="19"/>
        <v>0</v>
      </c>
      <c r="E1240" s="301"/>
    </row>
    <row r="1241" spans="1:5">
      <c r="A1241" s="309" t="s">
        <v>991</v>
      </c>
      <c r="B1241" s="301"/>
      <c r="C1241" s="301"/>
      <c r="D1241" s="305">
        <f t="shared" si="19"/>
        <v>0</v>
      </c>
      <c r="E1241" s="301"/>
    </row>
    <row r="1242" spans="1:5">
      <c r="A1242" s="309" t="s">
        <v>992</v>
      </c>
      <c r="B1242" s="301"/>
      <c r="C1242" s="301"/>
      <c r="D1242" s="305">
        <f t="shared" si="19"/>
        <v>0</v>
      </c>
      <c r="E1242" s="301"/>
    </row>
    <row r="1243" spans="1:5">
      <c r="A1243" s="309" t="s">
        <v>1013</v>
      </c>
      <c r="B1243" s="301"/>
      <c r="C1243" s="301"/>
      <c r="D1243" s="305">
        <f t="shared" si="19"/>
        <v>0</v>
      </c>
      <c r="E1243" s="301"/>
    </row>
    <row r="1244" spans="1:5">
      <c r="A1244" s="309" t="s">
        <v>1014</v>
      </c>
      <c r="B1244" s="301"/>
      <c r="C1244" s="301"/>
      <c r="D1244" s="305">
        <f t="shared" si="19"/>
        <v>0</v>
      </c>
      <c r="E1244" s="301"/>
    </row>
    <row r="1245" spans="1:5">
      <c r="A1245" s="309" t="s">
        <v>1015</v>
      </c>
      <c r="B1245" s="301"/>
      <c r="C1245" s="301"/>
      <c r="D1245" s="305">
        <f t="shared" si="19"/>
        <v>0</v>
      </c>
      <c r="E1245" s="301"/>
    </row>
    <row r="1246" spans="1:5">
      <c r="A1246" s="309" t="s">
        <v>1016</v>
      </c>
      <c r="B1246" s="301"/>
      <c r="C1246" s="301"/>
      <c r="D1246" s="305">
        <f t="shared" si="19"/>
        <v>0</v>
      </c>
      <c r="E1246" s="301"/>
    </row>
    <row r="1247" spans="1:5">
      <c r="A1247" s="309" t="s">
        <v>1017</v>
      </c>
      <c r="B1247" s="301"/>
      <c r="C1247" s="301"/>
      <c r="D1247" s="305">
        <f t="shared" si="19"/>
        <v>0</v>
      </c>
      <c r="E1247" s="301"/>
    </row>
    <row r="1248" spans="1:5">
      <c r="A1248" s="309" t="s">
        <v>1018</v>
      </c>
      <c r="B1248" s="301"/>
      <c r="C1248" s="301"/>
      <c r="D1248" s="305">
        <f t="shared" si="19"/>
        <v>0</v>
      </c>
      <c r="E1248" s="301"/>
    </row>
    <row r="1249" spans="1:5">
      <c r="A1249" s="309" t="s">
        <v>1019</v>
      </c>
      <c r="B1249" s="301"/>
      <c r="C1249" s="301"/>
      <c r="D1249" s="305">
        <f t="shared" si="19"/>
        <v>0</v>
      </c>
      <c r="E1249" s="301"/>
    </row>
    <row r="1250" spans="1:5">
      <c r="A1250" s="309" t="s">
        <v>1020</v>
      </c>
      <c r="B1250" s="301"/>
      <c r="C1250" s="301"/>
      <c r="D1250" s="305">
        <f t="shared" si="19"/>
        <v>0</v>
      </c>
      <c r="E1250" s="301"/>
    </row>
    <row r="1251" spans="1:5">
      <c r="A1251" s="309" t="s">
        <v>1021</v>
      </c>
      <c r="B1251" s="301"/>
      <c r="C1251" s="301"/>
      <c r="D1251" s="305">
        <f t="shared" si="19"/>
        <v>0</v>
      </c>
      <c r="E1251" s="301"/>
    </row>
    <row r="1252" spans="1:5">
      <c r="A1252" s="309" t="s">
        <v>1022</v>
      </c>
      <c r="B1252" s="305">
        <f>SUM(B1253:B1255)</f>
        <v>0</v>
      </c>
      <c r="C1252" s="305">
        <f>SUM(C1253:C1255)</f>
        <v>0</v>
      </c>
      <c r="D1252" s="305">
        <f t="shared" si="19"/>
        <v>0</v>
      </c>
      <c r="E1252" s="301"/>
    </row>
    <row r="1253" spans="1:5">
      <c r="A1253" s="309" t="s">
        <v>1023</v>
      </c>
      <c r="B1253" s="301"/>
      <c r="C1253" s="301"/>
      <c r="D1253" s="305">
        <f t="shared" si="19"/>
        <v>0</v>
      </c>
      <c r="E1253" s="301"/>
    </row>
    <row r="1254" spans="1:5">
      <c r="A1254" s="309" t="s">
        <v>1024</v>
      </c>
      <c r="B1254" s="301"/>
      <c r="C1254" s="301"/>
      <c r="D1254" s="305">
        <f t="shared" si="19"/>
        <v>0</v>
      </c>
      <c r="E1254" s="301"/>
    </row>
    <row r="1255" spans="1:5">
      <c r="A1255" s="309" t="s">
        <v>1025</v>
      </c>
      <c r="B1255" s="301"/>
      <c r="C1255" s="301"/>
      <c r="D1255" s="305">
        <f t="shared" si="19"/>
        <v>0</v>
      </c>
      <c r="E1255" s="301"/>
    </row>
    <row r="1256" spans="1:5">
      <c r="A1256" s="309" t="s">
        <v>1026</v>
      </c>
      <c r="B1256" s="305">
        <f>SUM(B1257:B1261)</f>
        <v>0</v>
      </c>
      <c r="C1256" s="305">
        <f>SUM(C1257:C1261)</f>
        <v>0</v>
      </c>
      <c r="D1256" s="305">
        <f t="shared" si="19"/>
        <v>0</v>
      </c>
      <c r="E1256" s="301"/>
    </row>
    <row r="1257" spans="1:5">
      <c r="A1257" s="309" t="s">
        <v>1027</v>
      </c>
      <c r="B1257" s="301"/>
      <c r="C1257" s="301"/>
      <c r="D1257" s="305">
        <f t="shared" si="19"/>
        <v>0</v>
      </c>
      <c r="E1257" s="301"/>
    </row>
    <row r="1258" spans="1:5">
      <c r="A1258" s="309" t="s">
        <v>1028</v>
      </c>
      <c r="B1258" s="301"/>
      <c r="C1258" s="301"/>
      <c r="D1258" s="305">
        <f t="shared" si="19"/>
        <v>0</v>
      </c>
      <c r="E1258" s="301"/>
    </row>
    <row r="1259" spans="1:5">
      <c r="A1259" s="309" t="s">
        <v>1029</v>
      </c>
      <c r="B1259" s="301"/>
      <c r="C1259" s="301"/>
      <c r="D1259" s="305">
        <f t="shared" si="19"/>
        <v>0</v>
      </c>
      <c r="E1259" s="301"/>
    </row>
    <row r="1260" spans="1:5">
      <c r="A1260" s="309" t="s">
        <v>1030</v>
      </c>
      <c r="B1260" s="301"/>
      <c r="C1260" s="301"/>
      <c r="D1260" s="305">
        <f t="shared" si="19"/>
        <v>0</v>
      </c>
      <c r="E1260" s="301"/>
    </row>
    <row r="1261" spans="1:5">
      <c r="A1261" s="309" t="s">
        <v>1031</v>
      </c>
      <c r="B1261" s="301"/>
      <c r="C1261" s="301"/>
      <c r="D1261" s="305">
        <f t="shared" si="19"/>
        <v>0</v>
      </c>
      <c r="E1261" s="301"/>
    </row>
    <row r="1262" spans="1:5">
      <c r="A1262" s="309" t="s">
        <v>1032</v>
      </c>
      <c r="B1262" s="305"/>
      <c r="C1262" s="305"/>
      <c r="D1262" s="305">
        <f t="shared" si="19"/>
        <v>0</v>
      </c>
      <c r="E1262" s="301"/>
    </row>
    <row r="1263" spans="1:5">
      <c r="A1263" s="309" t="s">
        <v>1033</v>
      </c>
      <c r="B1263" s="305"/>
      <c r="C1263" s="305">
        <v>15000</v>
      </c>
      <c r="D1263" s="305">
        <f t="shared" si="19"/>
        <v>0</v>
      </c>
      <c r="E1263" s="301"/>
    </row>
    <row r="1264" spans="1:5">
      <c r="A1264" s="309" t="s">
        <v>1034</v>
      </c>
      <c r="B1264" s="305">
        <f>B1265</f>
        <v>3840</v>
      </c>
      <c r="C1264" s="305">
        <f>C1265</f>
        <v>4000</v>
      </c>
      <c r="D1264" s="305">
        <f t="shared" si="19"/>
        <v>104.17</v>
      </c>
      <c r="E1264" s="301"/>
    </row>
    <row r="1265" spans="1:5">
      <c r="A1265" s="309" t="s">
        <v>1035</v>
      </c>
      <c r="B1265" s="305">
        <f>SUM(B1266:B1269)</f>
        <v>3840</v>
      </c>
      <c r="C1265" s="305">
        <f>SUM(C1266:C1269)</f>
        <v>4000</v>
      </c>
      <c r="D1265" s="305">
        <f t="shared" si="19"/>
        <v>104.17</v>
      </c>
      <c r="E1265" s="301"/>
    </row>
    <row r="1266" spans="1:5">
      <c r="A1266" s="309" t="s">
        <v>1036</v>
      </c>
      <c r="B1266" s="301">
        <v>3840</v>
      </c>
      <c r="C1266" s="301">
        <v>4000</v>
      </c>
      <c r="D1266" s="305">
        <f t="shared" si="19"/>
        <v>104.17</v>
      </c>
      <c r="E1266" s="301"/>
    </row>
    <row r="1267" spans="1:5">
      <c r="A1267" s="309" t="s">
        <v>1037</v>
      </c>
      <c r="B1267" s="301"/>
      <c r="C1267" s="301"/>
      <c r="D1267" s="305">
        <f t="shared" si="19"/>
        <v>0</v>
      </c>
      <c r="E1267" s="301"/>
    </row>
    <row r="1268" spans="1:5">
      <c r="A1268" s="309" t="s">
        <v>1038</v>
      </c>
      <c r="B1268" s="301"/>
      <c r="C1268" s="301"/>
      <c r="D1268" s="305">
        <f t="shared" si="19"/>
        <v>0</v>
      </c>
      <c r="E1268" s="301"/>
    </row>
    <row r="1269" spans="1:5">
      <c r="A1269" s="309" t="s">
        <v>1039</v>
      </c>
      <c r="B1269" s="301"/>
      <c r="C1269" s="301"/>
      <c r="D1269" s="305">
        <f t="shared" si="19"/>
        <v>0</v>
      </c>
      <c r="E1269" s="301"/>
    </row>
    <row r="1270" spans="1:5">
      <c r="A1270" s="301" t="s">
        <v>1040</v>
      </c>
      <c r="B1270" s="305">
        <f>B1271</f>
        <v>39</v>
      </c>
      <c r="C1270" s="305">
        <f>C1271</f>
        <v>40</v>
      </c>
      <c r="D1270" s="305">
        <f t="shared" si="19"/>
        <v>102.56</v>
      </c>
      <c r="E1270" s="301"/>
    </row>
    <row r="1271" spans="1:5">
      <c r="A1271" s="301" t="s">
        <v>1041</v>
      </c>
      <c r="B1271" s="301">
        <v>39</v>
      </c>
      <c r="C1271" s="301">
        <v>40</v>
      </c>
      <c r="D1271" s="305">
        <f t="shared" si="19"/>
        <v>102.56</v>
      </c>
      <c r="E1271" s="301"/>
    </row>
    <row r="1272" spans="1:5">
      <c r="A1272" s="301" t="s">
        <v>1042</v>
      </c>
      <c r="B1272" s="343">
        <f>B1273+B1274</f>
        <v>0</v>
      </c>
      <c r="C1272" s="343">
        <f>C1273+C1274</f>
        <v>0</v>
      </c>
      <c r="D1272" s="305">
        <f t="shared" si="19"/>
        <v>0</v>
      </c>
      <c r="E1272" s="312"/>
    </row>
    <row r="1273" spans="1:5">
      <c r="A1273" s="301" t="s">
        <v>1043</v>
      </c>
      <c r="B1273" s="312"/>
      <c r="C1273" s="312"/>
      <c r="D1273" s="305">
        <f t="shared" si="19"/>
        <v>0</v>
      </c>
      <c r="E1273" s="312"/>
    </row>
    <row r="1274" spans="1:5">
      <c r="A1274" s="301" t="s">
        <v>1044</v>
      </c>
      <c r="B1274" s="312"/>
      <c r="C1274" s="312"/>
      <c r="D1274" s="305">
        <f t="shared" si="19"/>
        <v>0</v>
      </c>
      <c r="E1274" s="312"/>
    </row>
    <row r="1275" spans="1:5">
      <c r="A1275" s="301"/>
      <c r="B1275" s="312"/>
      <c r="C1275" s="312"/>
      <c r="D1275" s="301">
        <f t="shared" si="19"/>
        <v>0</v>
      </c>
      <c r="E1275" s="312"/>
    </row>
    <row r="1276" spans="1:5">
      <c r="A1276" s="301"/>
      <c r="B1276" s="312"/>
      <c r="C1276" s="312"/>
      <c r="D1276" s="301">
        <f t="shared" si="19"/>
        <v>0</v>
      </c>
      <c r="E1276" s="312"/>
    </row>
    <row r="1277" spans="1:5">
      <c r="A1277" s="311" t="s">
        <v>1045</v>
      </c>
      <c r="B1277" s="313">
        <f>B4+B248+B252+B264+B355+B408+B462+B519+B639+B711+B784+B803+B914+B978+B1044+B1064+B1079+B1089+B1133+B1153+B1206+B1263+B1264+B1270+B1272</f>
        <v>652200</v>
      </c>
      <c r="C1277" s="313">
        <f>C4+C248+C252+C264+C355+C408+C462+C519+C639+C711+C784+C803+C914+C978+C1044+C1064+C1079+C1089+C1133+C1153+C1206+C1263+C1264+C1270+C1272</f>
        <v>606229</v>
      </c>
      <c r="D1277" s="305">
        <f t="shared" si="19"/>
        <v>92.95</v>
      </c>
      <c r="E1277" s="312"/>
    </row>
  </sheetData>
  <mergeCells count="1">
    <mergeCell ref="A1:E1"/>
  </mergeCells>
  <pageMargins left="0.7" right="0.7" top="0.75" bottom="0.75" header="0.3" footer="0.3"/>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9"/>
  <sheetViews>
    <sheetView workbookViewId="0">
      <selection activeCell="C15" sqref="C15"/>
    </sheetView>
  </sheetViews>
  <sheetFormatPr defaultColWidth="9" defaultRowHeight="13.5" outlineLevelCol="6"/>
  <cols>
    <col min="1" max="1" width="16.25" customWidth="1"/>
    <col min="2" max="2" width="40.625" customWidth="1"/>
    <col min="3" max="5" width="18.875" customWidth="1"/>
  </cols>
  <sheetData>
    <row r="1" spans="1:7">
      <c r="A1" s="329"/>
      <c r="B1" s="329"/>
      <c r="C1" s="329"/>
      <c r="D1" s="329"/>
      <c r="E1" s="329"/>
      <c r="F1" s="329"/>
      <c r="G1" s="329"/>
    </row>
    <row r="2" ht="27" spans="1:7">
      <c r="A2" s="317" t="s">
        <v>1046</v>
      </c>
      <c r="B2" s="317"/>
      <c r="C2" s="317"/>
      <c r="D2" s="317"/>
      <c r="E2" s="317"/>
      <c r="F2" s="330"/>
      <c r="G2" s="330"/>
    </row>
    <row r="3" ht="14.25" spans="1:7">
      <c r="A3" s="318"/>
      <c r="B3" s="319"/>
      <c r="C3" s="319"/>
      <c r="D3" s="319"/>
      <c r="E3" s="320" t="s">
        <v>1047</v>
      </c>
      <c r="F3" s="329"/>
      <c r="G3" s="329"/>
    </row>
    <row r="4" ht="30" customHeight="1" spans="1:7">
      <c r="A4" s="321" t="s">
        <v>1048</v>
      </c>
      <c r="B4" s="321"/>
      <c r="C4" s="321" t="s">
        <v>1049</v>
      </c>
      <c r="D4" s="321"/>
      <c r="E4" s="321"/>
      <c r="F4" s="329"/>
      <c r="G4" s="329"/>
    </row>
    <row r="5" ht="30" customHeight="1" spans="1:7">
      <c r="A5" s="321" t="s">
        <v>1050</v>
      </c>
      <c r="B5" s="321" t="s">
        <v>1051</v>
      </c>
      <c r="C5" s="321" t="s">
        <v>1052</v>
      </c>
      <c r="D5" s="321" t="s">
        <v>1053</v>
      </c>
      <c r="E5" s="321" t="s">
        <v>1054</v>
      </c>
      <c r="F5" s="329"/>
      <c r="G5" s="329"/>
    </row>
    <row r="6" ht="30" customHeight="1" spans="1:7">
      <c r="A6" s="324" t="s">
        <v>1055</v>
      </c>
      <c r="B6" s="324" t="s">
        <v>1055</v>
      </c>
      <c r="C6" s="325">
        <v>1</v>
      </c>
      <c r="D6" s="325">
        <v>2</v>
      </c>
      <c r="E6" s="325">
        <v>3</v>
      </c>
      <c r="F6" s="329"/>
      <c r="G6" s="329"/>
    </row>
    <row r="7" ht="30" customHeight="1" spans="1:7">
      <c r="A7" s="326" t="s">
        <v>1056</v>
      </c>
      <c r="B7" s="326" t="s">
        <v>1052</v>
      </c>
      <c r="C7" s="327">
        <v>232994.26</v>
      </c>
      <c r="D7" s="327">
        <v>132858.81</v>
      </c>
      <c r="E7" s="328">
        <v>100135.45</v>
      </c>
      <c r="F7" s="329"/>
      <c r="G7" s="329"/>
    </row>
    <row r="8" ht="30" customHeight="1" spans="1:7">
      <c r="A8" s="326" t="s">
        <v>1057</v>
      </c>
      <c r="B8" s="326" t="s">
        <v>1058</v>
      </c>
      <c r="C8" s="327">
        <v>23759.03</v>
      </c>
      <c r="D8" s="327">
        <v>8557.46</v>
      </c>
      <c r="E8" s="328">
        <v>15201.57</v>
      </c>
      <c r="F8" s="331"/>
      <c r="G8" s="331"/>
    </row>
    <row r="9" ht="30" customHeight="1" spans="1:7">
      <c r="A9" s="326" t="s">
        <v>1059</v>
      </c>
      <c r="B9" s="326" t="s">
        <v>1060</v>
      </c>
      <c r="C9" s="327">
        <v>801.83</v>
      </c>
      <c r="D9" s="327">
        <v>315.75</v>
      </c>
      <c r="E9" s="328">
        <v>486.08</v>
      </c>
      <c r="F9" s="331"/>
      <c r="G9" s="331"/>
    </row>
    <row r="10" ht="30" customHeight="1" spans="1:7">
      <c r="A10" s="326" t="s">
        <v>1061</v>
      </c>
      <c r="B10" s="326" t="s">
        <v>1062</v>
      </c>
      <c r="C10" s="327">
        <v>731.14</v>
      </c>
      <c r="D10" s="327">
        <v>315.75</v>
      </c>
      <c r="E10" s="328">
        <v>415.39</v>
      </c>
      <c r="F10" s="331"/>
      <c r="G10" s="331"/>
    </row>
    <row r="11" ht="30" customHeight="1" spans="1:7">
      <c r="A11" s="326" t="s">
        <v>1063</v>
      </c>
      <c r="B11" s="326" t="s">
        <v>1064</v>
      </c>
      <c r="C11" s="327">
        <v>35.6</v>
      </c>
      <c r="D11" s="327"/>
      <c r="E11" s="328">
        <v>35.6</v>
      </c>
      <c r="F11" s="331"/>
      <c r="G11" s="331"/>
    </row>
    <row r="12" ht="30" customHeight="1" spans="1:7">
      <c r="A12" s="326" t="s">
        <v>1065</v>
      </c>
      <c r="B12" s="326" t="s">
        <v>1066</v>
      </c>
      <c r="C12" s="327">
        <v>35.09</v>
      </c>
      <c r="D12" s="327"/>
      <c r="E12" s="328">
        <v>35.09</v>
      </c>
      <c r="F12" s="331"/>
      <c r="G12" s="331"/>
    </row>
    <row r="13" ht="30" customHeight="1" spans="1:7">
      <c r="A13" s="326" t="s">
        <v>1067</v>
      </c>
      <c r="B13" s="326" t="s">
        <v>1068</v>
      </c>
      <c r="C13" s="327">
        <v>595.56</v>
      </c>
      <c r="D13" s="327">
        <v>301.4</v>
      </c>
      <c r="E13" s="328">
        <v>294.16</v>
      </c>
      <c r="F13" s="331"/>
      <c r="G13" s="331"/>
    </row>
    <row r="14" ht="30" customHeight="1" spans="1:7">
      <c r="A14" s="326" t="s">
        <v>1069</v>
      </c>
      <c r="B14" s="326" t="s">
        <v>1062</v>
      </c>
      <c r="C14" s="327">
        <v>499.98</v>
      </c>
      <c r="D14" s="327">
        <v>301.4</v>
      </c>
      <c r="E14" s="328">
        <v>198.58</v>
      </c>
      <c r="F14" s="331"/>
      <c r="G14" s="331"/>
    </row>
    <row r="15" ht="30" customHeight="1" spans="1:7">
      <c r="A15" s="326" t="s">
        <v>1070</v>
      </c>
      <c r="B15" s="326" t="s">
        <v>1071</v>
      </c>
      <c r="C15" s="327">
        <v>30.7</v>
      </c>
      <c r="D15" s="327"/>
      <c r="E15" s="328">
        <v>30.7</v>
      </c>
      <c r="F15" s="331"/>
      <c r="G15" s="331"/>
    </row>
    <row r="16" ht="30" customHeight="1" spans="1:7">
      <c r="A16" s="326" t="s">
        <v>1072</v>
      </c>
      <c r="B16" s="326" t="s">
        <v>1073</v>
      </c>
      <c r="C16" s="327">
        <v>27.88</v>
      </c>
      <c r="D16" s="327"/>
      <c r="E16" s="328">
        <v>27.88</v>
      </c>
      <c r="F16" s="331"/>
      <c r="G16" s="331"/>
    </row>
    <row r="17" ht="30" customHeight="1" spans="1:5">
      <c r="A17" s="326" t="s">
        <v>1074</v>
      </c>
      <c r="B17" s="326" t="s">
        <v>1075</v>
      </c>
      <c r="C17" s="327">
        <v>30</v>
      </c>
      <c r="D17" s="327"/>
      <c r="E17" s="328">
        <v>30</v>
      </c>
    </row>
    <row r="18" ht="30" customHeight="1" spans="1:5">
      <c r="A18" s="326" t="s">
        <v>1076</v>
      </c>
      <c r="B18" s="326" t="s">
        <v>1077</v>
      </c>
      <c r="C18" s="327">
        <v>7</v>
      </c>
      <c r="D18" s="327"/>
      <c r="E18" s="328">
        <v>7</v>
      </c>
    </row>
    <row r="19" ht="30" customHeight="1" spans="1:5">
      <c r="A19" s="326" t="s">
        <v>1078</v>
      </c>
      <c r="B19" s="326" t="s">
        <v>1079</v>
      </c>
      <c r="C19" s="327">
        <v>3774.33</v>
      </c>
      <c r="D19" s="327">
        <v>940.17</v>
      </c>
      <c r="E19" s="328">
        <v>2834.16</v>
      </c>
    </row>
    <row r="20" ht="30" customHeight="1" spans="1:5">
      <c r="A20" s="326" t="s">
        <v>1080</v>
      </c>
      <c r="B20" s="326" t="s">
        <v>1062</v>
      </c>
      <c r="C20" s="327">
        <v>734.1</v>
      </c>
      <c r="D20" s="327">
        <v>344.6</v>
      </c>
      <c r="E20" s="328">
        <v>389.5</v>
      </c>
    </row>
    <row r="21" ht="30" customHeight="1" spans="1:5">
      <c r="A21" s="326" t="s">
        <v>1081</v>
      </c>
      <c r="B21" s="326" t="s">
        <v>1082</v>
      </c>
      <c r="C21" s="327">
        <v>187.14</v>
      </c>
      <c r="D21" s="327">
        <v>127.14</v>
      </c>
      <c r="E21" s="328">
        <v>60</v>
      </c>
    </row>
    <row r="22" ht="30" customHeight="1" spans="1:5">
      <c r="A22" s="326" t="s">
        <v>1083</v>
      </c>
      <c r="B22" s="326" t="s">
        <v>1084</v>
      </c>
      <c r="C22" s="327">
        <v>920.18</v>
      </c>
      <c r="D22" s="327">
        <v>186.36</v>
      </c>
      <c r="E22" s="328">
        <v>733.82</v>
      </c>
    </row>
    <row r="23" ht="30" customHeight="1" spans="1:5">
      <c r="A23" s="326" t="s">
        <v>1085</v>
      </c>
      <c r="B23" s="326" t="s">
        <v>1086</v>
      </c>
      <c r="C23" s="327">
        <v>460.96</v>
      </c>
      <c r="D23" s="327">
        <v>134.12</v>
      </c>
      <c r="E23" s="328">
        <v>326.84</v>
      </c>
    </row>
    <row r="24" ht="30" customHeight="1" spans="1:5">
      <c r="A24" s="326" t="s">
        <v>1087</v>
      </c>
      <c r="B24" s="326" t="s">
        <v>1088</v>
      </c>
      <c r="C24" s="327">
        <v>478.59</v>
      </c>
      <c r="D24" s="327">
        <v>98.59</v>
      </c>
      <c r="E24" s="328">
        <v>380</v>
      </c>
    </row>
    <row r="25" ht="30" customHeight="1" spans="1:5">
      <c r="A25" s="326" t="s">
        <v>1089</v>
      </c>
      <c r="B25" s="326" t="s">
        <v>1090</v>
      </c>
      <c r="C25" s="327">
        <v>993.36</v>
      </c>
      <c r="D25" s="327">
        <v>49.36</v>
      </c>
      <c r="E25" s="328">
        <v>944</v>
      </c>
    </row>
    <row r="26" ht="30" customHeight="1" spans="1:5">
      <c r="A26" s="326" t="s">
        <v>1091</v>
      </c>
      <c r="B26" s="326" t="s">
        <v>1092</v>
      </c>
      <c r="C26" s="327">
        <v>1779.81</v>
      </c>
      <c r="D26" s="327">
        <v>474.15</v>
      </c>
      <c r="E26" s="328">
        <v>1305.66</v>
      </c>
    </row>
    <row r="27" ht="30" customHeight="1" spans="1:5">
      <c r="A27" s="326" t="s">
        <v>1093</v>
      </c>
      <c r="B27" s="326" t="s">
        <v>1062</v>
      </c>
      <c r="C27" s="327">
        <v>1672.48</v>
      </c>
      <c r="D27" s="327">
        <v>407.48</v>
      </c>
      <c r="E27" s="328">
        <v>1265</v>
      </c>
    </row>
    <row r="28" ht="30" customHeight="1" spans="1:5">
      <c r="A28" s="326" t="s">
        <v>1094</v>
      </c>
      <c r="B28" s="326" t="s">
        <v>1090</v>
      </c>
      <c r="C28" s="327">
        <v>107.33</v>
      </c>
      <c r="D28" s="327">
        <v>66.67</v>
      </c>
      <c r="E28" s="328">
        <v>40.66</v>
      </c>
    </row>
    <row r="29" ht="30" customHeight="1" spans="1:5">
      <c r="A29" s="326" t="s">
        <v>1095</v>
      </c>
      <c r="B29" s="326" t="s">
        <v>1096</v>
      </c>
      <c r="C29" s="327">
        <v>685.46</v>
      </c>
      <c r="D29" s="327">
        <v>125.46</v>
      </c>
      <c r="E29" s="328">
        <v>560</v>
      </c>
    </row>
    <row r="30" ht="30" customHeight="1" spans="1:5">
      <c r="A30" s="326" t="s">
        <v>1097</v>
      </c>
      <c r="B30" s="326" t="s">
        <v>1062</v>
      </c>
      <c r="C30" s="327">
        <v>125.46</v>
      </c>
      <c r="D30" s="327">
        <v>125.46</v>
      </c>
      <c r="E30" s="328"/>
    </row>
    <row r="31" ht="30" customHeight="1" spans="1:5">
      <c r="A31" s="326" t="s">
        <v>1098</v>
      </c>
      <c r="B31" s="326" t="s">
        <v>1099</v>
      </c>
      <c r="C31" s="327">
        <v>510</v>
      </c>
      <c r="D31" s="327"/>
      <c r="E31" s="328">
        <v>510</v>
      </c>
    </row>
    <row r="32" ht="30" customHeight="1" spans="1:5">
      <c r="A32" s="326" t="s">
        <v>1100</v>
      </c>
      <c r="B32" s="326" t="s">
        <v>1101</v>
      </c>
      <c r="C32" s="327">
        <v>50</v>
      </c>
      <c r="D32" s="327"/>
      <c r="E32" s="328">
        <v>50</v>
      </c>
    </row>
    <row r="33" ht="30" customHeight="1" spans="1:5">
      <c r="A33" s="326" t="s">
        <v>1102</v>
      </c>
      <c r="B33" s="326" t="s">
        <v>1103</v>
      </c>
      <c r="C33" s="327">
        <v>2610.76</v>
      </c>
      <c r="D33" s="327">
        <v>1242.76</v>
      </c>
      <c r="E33" s="328">
        <v>1368</v>
      </c>
    </row>
    <row r="34" ht="30" customHeight="1" spans="1:5">
      <c r="A34" s="326" t="s">
        <v>1104</v>
      </c>
      <c r="B34" s="326" t="s">
        <v>1062</v>
      </c>
      <c r="C34" s="327">
        <v>1962.76</v>
      </c>
      <c r="D34" s="327">
        <v>1064.76</v>
      </c>
      <c r="E34" s="328">
        <v>898</v>
      </c>
    </row>
    <row r="35" ht="30" customHeight="1" spans="1:5">
      <c r="A35" s="326" t="s">
        <v>1105</v>
      </c>
      <c r="B35" s="326" t="s">
        <v>1090</v>
      </c>
      <c r="C35" s="327">
        <v>268</v>
      </c>
      <c r="D35" s="327">
        <v>178</v>
      </c>
      <c r="E35" s="328">
        <v>90</v>
      </c>
    </row>
    <row r="36" ht="30" customHeight="1" spans="1:5">
      <c r="A36" s="326" t="s">
        <v>1106</v>
      </c>
      <c r="B36" s="326" t="s">
        <v>1107</v>
      </c>
      <c r="C36" s="327">
        <v>380</v>
      </c>
      <c r="D36" s="327"/>
      <c r="E36" s="328">
        <v>380</v>
      </c>
    </row>
    <row r="37" ht="30" customHeight="1" spans="1:5">
      <c r="A37" s="326" t="s">
        <v>1108</v>
      </c>
      <c r="B37" s="326" t="s">
        <v>1109</v>
      </c>
      <c r="C37" s="327">
        <v>1384</v>
      </c>
      <c r="D37" s="327"/>
      <c r="E37" s="328">
        <v>1384</v>
      </c>
    </row>
    <row r="38" ht="30" customHeight="1" spans="1:5">
      <c r="A38" s="326" t="s">
        <v>1110</v>
      </c>
      <c r="B38" s="326" t="s">
        <v>1111</v>
      </c>
      <c r="C38" s="327">
        <v>378</v>
      </c>
      <c r="D38" s="327"/>
      <c r="E38" s="328">
        <v>378</v>
      </c>
    </row>
    <row r="39" ht="30" customHeight="1" spans="1:5">
      <c r="A39" s="326" t="s">
        <v>1112</v>
      </c>
      <c r="B39" s="326" t="s">
        <v>1090</v>
      </c>
      <c r="C39" s="327">
        <v>910</v>
      </c>
      <c r="D39" s="327"/>
      <c r="E39" s="328">
        <v>910</v>
      </c>
    </row>
    <row r="40" ht="30" customHeight="1" spans="1:5">
      <c r="A40" s="326" t="s">
        <v>1113</v>
      </c>
      <c r="B40" s="326" t="s">
        <v>1114</v>
      </c>
      <c r="C40" s="327">
        <v>96</v>
      </c>
      <c r="D40" s="327"/>
      <c r="E40" s="328">
        <v>96</v>
      </c>
    </row>
    <row r="41" ht="30" customHeight="1" spans="1:5">
      <c r="A41" s="326" t="s">
        <v>1115</v>
      </c>
      <c r="B41" s="326" t="s">
        <v>1116</v>
      </c>
      <c r="C41" s="327">
        <v>416.06</v>
      </c>
      <c r="D41" s="327">
        <v>410.06</v>
      </c>
      <c r="E41" s="328">
        <v>6</v>
      </c>
    </row>
    <row r="42" ht="30" customHeight="1" spans="1:5">
      <c r="A42" s="326" t="s">
        <v>1117</v>
      </c>
      <c r="B42" s="326" t="s">
        <v>1062</v>
      </c>
      <c r="C42" s="327">
        <v>410.06</v>
      </c>
      <c r="D42" s="327">
        <v>410.06</v>
      </c>
      <c r="E42" s="328"/>
    </row>
    <row r="43" ht="30" customHeight="1" spans="1:5">
      <c r="A43" s="326" t="s">
        <v>1118</v>
      </c>
      <c r="B43" s="326" t="s">
        <v>1119</v>
      </c>
      <c r="C43" s="327">
        <v>6</v>
      </c>
      <c r="D43" s="327"/>
      <c r="E43" s="328">
        <v>6</v>
      </c>
    </row>
    <row r="44" ht="30" customHeight="1" spans="1:5">
      <c r="A44" s="326" t="s">
        <v>1120</v>
      </c>
      <c r="B44" s="326" t="s">
        <v>1121</v>
      </c>
      <c r="C44" s="327">
        <v>123.18</v>
      </c>
      <c r="D44" s="327">
        <v>74.18</v>
      </c>
      <c r="E44" s="328">
        <v>49</v>
      </c>
    </row>
    <row r="45" ht="30" customHeight="1" spans="1:5">
      <c r="A45" s="326" t="s">
        <v>1122</v>
      </c>
      <c r="B45" s="326" t="s">
        <v>1062</v>
      </c>
      <c r="C45" s="327">
        <v>123.18</v>
      </c>
      <c r="D45" s="327">
        <v>74.18</v>
      </c>
      <c r="E45" s="328">
        <v>49</v>
      </c>
    </row>
    <row r="46" ht="30" customHeight="1" spans="1:5">
      <c r="A46" s="326" t="s">
        <v>1123</v>
      </c>
      <c r="B46" s="326" t="s">
        <v>1124</v>
      </c>
      <c r="C46" s="327">
        <v>2023.54</v>
      </c>
      <c r="D46" s="327">
        <v>1571.31</v>
      </c>
      <c r="E46" s="328">
        <v>452.23</v>
      </c>
    </row>
    <row r="47" ht="30" customHeight="1" spans="1:5">
      <c r="A47" s="326" t="s">
        <v>1125</v>
      </c>
      <c r="B47" s="326" t="s">
        <v>1062</v>
      </c>
      <c r="C47" s="327">
        <v>2023.54</v>
      </c>
      <c r="D47" s="327">
        <v>1571.31</v>
      </c>
      <c r="E47" s="328">
        <v>452.23</v>
      </c>
    </row>
    <row r="48" ht="30" customHeight="1" spans="1:5">
      <c r="A48" s="326" t="s">
        <v>1126</v>
      </c>
      <c r="B48" s="326" t="s">
        <v>1127</v>
      </c>
      <c r="C48" s="327">
        <v>1431.2</v>
      </c>
      <c r="D48" s="327">
        <v>324.2</v>
      </c>
      <c r="E48" s="328">
        <v>1107</v>
      </c>
    </row>
    <row r="49" ht="30" customHeight="1" spans="1:5">
      <c r="A49" s="326" t="s">
        <v>1128</v>
      </c>
      <c r="B49" s="326" t="s">
        <v>1062</v>
      </c>
      <c r="C49" s="327">
        <v>196.61</v>
      </c>
      <c r="D49" s="327">
        <v>116.61</v>
      </c>
      <c r="E49" s="328">
        <v>80</v>
      </c>
    </row>
    <row r="50" ht="30" customHeight="1" spans="1:5">
      <c r="A50" s="326" t="s">
        <v>1129</v>
      </c>
      <c r="B50" s="326" t="s">
        <v>1130</v>
      </c>
      <c r="C50" s="327">
        <v>1000</v>
      </c>
      <c r="D50" s="327"/>
      <c r="E50" s="328">
        <v>1000</v>
      </c>
    </row>
    <row r="51" ht="30" customHeight="1" spans="1:5">
      <c r="A51" s="326" t="s">
        <v>1131</v>
      </c>
      <c r="B51" s="326" t="s">
        <v>1090</v>
      </c>
      <c r="C51" s="327">
        <v>234.59</v>
      </c>
      <c r="D51" s="327">
        <v>207.59</v>
      </c>
      <c r="E51" s="328">
        <v>27</v>
      </c>
    </row>
    <row r="52" ht="30" customHeight="1" spans="1:5">
      <c r="A52" s="326" t="s">
        <v>1132</v>
      </c>
      <c r="B52" s="326" t="s">
        <v>1133</v>
      </c>
      <c r="C52" s="327">
        <v>6</v>
      </c>
      <c r="D52" s="327"/>
      <c r="E52" s="328">
        <v>6</v>
      </c>
    </row>
    <row r="53" ht="30" customHeight="1" spans="1:5">
      <c r="A53" s="326" t="s">
        <v>1134</v>
      </c>
      <c r="B53" s="326" t="s">
        <v>1062</v>
      </c>
      <c r="C53" s="327">
        <v>6</v>
      </c>
      <c r="D53" s="327"/>
      <c r="E53" s="328">
        <v>6</v>
      </c>
    </row>
    <row r="54" ht="30" customHeight="1" spans="1:5">
      <c r="A54" s="326" t="s">
        <v>1135</v>
      </c>
      <c r="B54" s="326" t="s">
        <v>1136</v>
      </c>
      <c r="C54" s="327">
        <v>148.16</v>
      </c>
      <c r="D54" s="327">
        <v>93.06</v>
      </c>
      <c r="E54" s="328">
        <v>55.1</v>
      </c>
    </row>
    <row r="55" ht="30" customHeight="1" spans="1:5">
      <c r="A55" s="326" t="s">
        <v>1137</v>
      </c>
      <c r="B55" s="326" t="s">
        <v>1062</v>
      </c>
      <c r="C55" s="327">
        <v>93.06</v>
      </c>
      <c r="D55" s="327">
        <v>93.06</v>
      </c>
      <c r="E55" s="328"/>
    </row>
    <row r="56" ht="30" customHeight="1" spans="1:5">
      <c r="A56" s="326" t="s">
        <v>1138</v>
      </c>
      <c r="B56" s="326" t="s">
        <v>1139</v>
      </c>
      <c r="C56" s="327">
        <v>45.1</v>
      </c>
      <c r="D56" s="327"/>
      <c r="E56" s="328">
        <v>45.1</v>
      </c>
    </row>
    <row r="57" ht="30" customHeight="1" spans="1:5">
      <c r="A57" s="326" t="s">
        <v>1140</v>
      </c>
      <c r="B57" s="326" t="s">
        <v>1141</v>
      </c>
      <c r="C57" s="327">
        <v>10</v>
      </c>
      <c r="D57" s="327"/>
      <c r="E57" s="328">
        <v>10</v>
      </c>
    </row>
    <row r="58" ht="30" customHeight="1" spans="1:5">
      <c r="A58" s="326" t="s">
        <v>1142</v>
      </c>
      <c r="B58" s="326" t="s">
        <v>1143</v>
      </c>
      <c r="C58" s="327">
        <v>25.74</v>
      </c>
      <c r="D58" s="327">
        <v>14.74</v>
      </c>
      <c r="E58" s="328">
        <v>11</v>
      </c>
    </row>
    <row r="59" ht="30" customHeight="1" spans="1:5">
      <c r="A59" s="326" t="s">
        <v>1144</v>
      </c>
      <c r="B59" s="326" t="s">
        <v>1062</v>
      </c>
      <c r="C59" s="327">
        <v>25.74</v>
      </c>
      <c r="D59" s="327">
        <v>14.74</v>
      </c>
      <c r="E59" s="328">
        <v>11</v>
      </c>
    </row>
    <row r="60" ht="30" customHeight="1" spans="1:5">
      <c r="A60" s="326" t="s">
        <v>1145</v>
      </c>
      <c r="B60" s="326" t="s">
        <v>1146</v>
      </c>
      <c r="C60" s="327">
        <v>1218.14</v>
      </c>
      <c r="D60" s="327">
        <v>221.72</v>
      </c>
      <c r="E60" s="328">
        <v>996.42</v>
      </c>
    </row>
    <row r="61" ht="30" customHeight="1" spans="1:5">
      <c r="A61" s="326" t="s">
        <v>1147</v>
      </c>
      <c r="B61" s="326" t="s">
        <v>1062</v>
      </c>
      <c r="C61" s="327">
        <v>597.34</v>
      </c>
      <c r="D61" s="327">
        <v>201.84</v>
      </c>
      <c r="E61" s="328">
        <v>395.5</v>
      </c>
    </row>
    <row r="62" ht="30" customHeight="1" spans="1:5">
      <c r="A62" s="326" t="s">
        <v>1148</v>
      </c>
      <c r="B62" s="326" t="s">
        <v>1090</v>
      </c>
      <c r="C62" s="327">
        <v>22.88</v>
      </c>
      <c r="D62" s="327">
        <v>19.88</v>
      </c>
      <c r="E62" s="328">
        <v>3</v>
      </c>
    </row>
    <row r="63" ht="30" customHeight="1" spans="1:5">
      <c r="A63" s="326" t="s">
        <v>1149</v>
      </c>
      <c r="B63" s="326" t="s">
        <v>1150</v>
      </c>
      <c r="C63" s="327">
        <v>597.92</v>
      </c>
      <c r="D63" s="327"/>
      <c r="E63" s="328">
        <v>597.92</v>
      </c>
    </row>
    <row r="64" ht="30" customHeight="1" spans="1:5">
      <c r="A64" s="326" t="s">
        <v>1151</v>
      </c>
      <c r="B64" s="326" t="s">
        <v>1152</v>
      </c>
      <c r="C64" s="327">
        <v>1204.18</v>
      </c>
      <c r="D64" s="327">
        <v>340.98</v>
      </c>
      <c r="E64" s="328">
        <v>863.2</v>
      </c>
    </row>
    <row r="65" ht="30" customHeight="1" spans="1:5">
      <c r="A65" s="326" t="s">
        <v>1153</v>
      </c>
      <c r="B65" s="326" t="s">
        <v>1062</v>
      </c>
      <c r="C65" s="327">
        <v>1204.18</v>
      </c>
      <c r="D65" s="327">
        <v>340.98</v>
      </c>
      <c r="E65" s="328">
        <v>863.2</v>
      </c>
    </row>
    <row r="66" ht="30" customHeight="1" spans="1:5">
      <c r="A66" s="326" t="s">
        <v>1154</v>
      </c>
      <c r="B66" s="326" t="s">
        <v>1155</v>
      </c>
      <c r="C66" s="327">
        <v>1146.15</v>
      </c>
      <c r="D66" s="327">
        <v>188.35</v>
      </c>
      <c r="E66" s="328">
        <v>957.8</v>
      </c>
    </row>
    <row r="67" ht="30" customHeight="1" spans="1:5">
      <c r="A67" s="326" t="s">
        <v>1156</v>
      </c>
      <c r="B67" s="326" t="s">
        <v>1062</v>
      </c>
      <c r="C67" s="327">
        <v>841.07</v>
      </c>
      <c r="D67" s="327">
        <v>188.35</v>
      </c>
      <c r="E67" s="328">
        <v>652.72</v>
      </c>
    </row>
    <row r="68" ht="30" customHeight="1" spans="1:5">
      <c r="A68" s="326" t="s">
        <v>1157</v>
      </c>
      <c r="B68" s="326" t="s">
        <v>1090</v>
      </c>
      <c r="C68" s="327">
        <v>10</v>
      </c>
      <c r="D68" s="327"/>
      <c r="E68" s="328">
        <v>10</v>
      </c>
    </row>
    <row r="69" ht="30" customHeight="1" spans="1:5">
      <c r="A69" s="326" t="s">
        <v>1158</v>
      </c>
      <c r="B69" s="326" t="s">
        <v>1159</v>
      </c>
      <c r="C69" s="327">
        <v>295.08</v>
      </c>
      <c r="D69" s="327"/>
      <c r="E69" s="328">
        <v>295.08</v>
      </c>
    </row>
    <row r="70" ht="30" customHeight="1" spans="1:5">
      <c r="A70" s="326" t="s">
        <v>1160</v>
      </c>
      <c r="B70" s="326" t="s">
        <v>1161</v>
      </c>
      <c r="C70" s="327">
        <v>523.51</v>
      </c>
      <c r="D70" s="327">
        <v>129.43</v>
      </c>
      <c r="E70" s="328">
        <v>394.08</v>
      </c>
    </row>
    <row r="71" ht="30" customHeight="1" spans="1:5">
      <c r="A71" s="326" t="s">
        <v>1162</v>
      </c>
      <c r="B71" s="326" t="s">
        <v>1062</v>
      </c>
      <c r="C71" s="327">
        <v>523.51</v>
      </c>
      <c r="D71" s="327">
        <v>129.43</v>
      </c>
      <c r="E71" s="328">
        <v>394.08</v>
      </c>
    </row>
    <row r="72" ht="30" customHeight="1" spans="1:5">
      <c r="A72" s="326" t="s">
        <v>1163</v>
      </c>
      <c r="B72" s="326" t="s">
        <v>1164</v>
      </c>
      <c r="C72" s="327">
        <v>233.77</v>
      </c>
      <c r="D72" s="327">
        <v>129.49</v>
      </c>
      <c r="E72" s="328">
        <v>104.28</v>
      </c>
    </row>
    <row r="73" ht="30" customHeight="1" spans="1:5">
      <c r="A73" s="326" t="s">
        <v>1165</v>
      </c>
      <c r="B73" s="326" t="s">
        <v>1062</v>
      </c>
      <c r="C73" s="327">
        <v>233.77</v>
      </c>
      <c r="D73" s="327">
        <v>129.49</v>
      </c>
      <c r="E73" s="328">
        <v>104.28</v>
      </c>
    </row>
    <row r="74" ht="30" customHeight="1" spans="1:5">
      <c r="A74" s="326" t="s">
        <v>1166</v>
      </c>
      <c r="B74" s="326" t="s">
        <v>1167</v>
      </c>
      <c r="C74" s="327">
        <v>1517.11</v>
      </c>
      <c r="D74" s="327">
        <v>360.35</v>
      </c>
      <c r="E74" s="328">
        <v>1156.76</v>
      </c>
    </row>
    <row r="75" ht="30" customHeight="1" spans="1:5">
      <c r="A75" s="326" t="s">
        <v>1168</v>
      </c>
      <c r="B75" s="326" t="s">
        <v>1062</v>
      </c>
      <c r="C75" s="327">
        <v>1421.26</v>
      </c>
      <c r="D75" s="327">
        <v>315.5</v>
      </c>
      <c r="E75" s="328">
        <v>1105.76</v>
      </c>
    </row>
    <row r="76" ht="30" customHeight="1" spans="1:5">
      <c r="A76" s="326" t="s">
        <v>1169</v>
      </c>
      <c r="B76" s="326" t="s">
        <v>1090</v>
      </c>
      <c r="C76" s="327">
        <v>64.85</v>
      </c>
      <c r="D76" s="327">
        <v>44.85</v>
      </c>
      <c r="E76" s="328">
        <v>20</v>
      </c>
    </row>
    <row r="77" ht="30" customHeight="1" spans="1:5">
      <c r="A77" s="326" t="s">
        <v>1170</v>
      </c>
      <c r="B77" s="326" t="s">
        <v>1171</v>
      </c>
      <c r="C77" s="327">
        <v>31</v>
      </c>
      <c r="D77" s="327"/>
      <c r="E77" s="328">
        <v>31</v>
      </c>
    </row>
    <row r="78" ht="30" customHeight="1" spans="1:5">
      <c r="A78" s="326" t="s">
        <v>1172</v>
      </c>
      <c r="B78" s="326" t="s">
        <v>1173</v>
      </c>
      <c r="C78" s="327">
        <v>51.73</v>
      </c>
      <c r="D78" s="327">
        <v>15.77</v>
      </c>
      <c r="E78" s="328">
        <v>35.96</v>
      </c>
    </row>
    <row r="79" ht="30" customHeight="1" spans="1:5">
      <c r="A79" s="326" t="s">
        <v>1174</v>
      </c>
      <c r="B79" s="326" t="s">
        <v>1062</v>
      </c>
      <c r="C79" s="327">
        <v>15.73</v>
      </c>
      <c r="D79" s="327">
        <v>14.77</v>
      </c>
      <c r="E79" s="328">
        <v>0.96</v>
      </c>
    </row>
    <row r="80" ht="30" customHeight="1" spans="1:5">
      <c r="A80" s="326" t="s">
        <v>1175</v>
      </c>
      <c r="B80" s="326" t="s">
        <v>1082</v>
      </c>
      <c r="C80" s="327">
        <v>1</v>
      </c>
      <c r="D80" s="327">
        <v>1</v>
      </c>
      <c r="E80" s="328"/>
    </row>
    <row r="81" ht="30" customHeight="1" spans="1:5">
      <c r="A81" s="326" t="s">
        <v>1176</v>
      </c>
      <c r="B81" s="326" t="s">
        <v>1177</v>
      </c>
      <c r="C81" s="327">
        <v>12</v>
      </c>
      <c r="D81" s="327"/>
      <c r="E81" s="328">
        <v>12</v>
      </c>
    </row>
    <row r="82" ht="30" customHeight="1" spans="1:5">
      <c r="A82" s="326" t="s">
        <v>1178</v>
      </c>
      <c r="B82" s="326" t="s">
        <v>1090</v>
      </c>
      <c r="C82" s="327">
        <v>3</v>
      </c>
      <c r="D82" s="327"/>
      <c r="E82" s="328">
        <v>3</v>
      </c>
    </row>
    <row r="83" ht="30" customHeight="1" spans="1:5">
      <c r="A83" s="326" t="s">
        <v>1179</v>
      </c>
      <c r="B83" s="326" t="s">
        <v>1180</v>
      </c>
      <c r="C83" s="327">
        <v>20</v>
      </c>
      <c r="D83" s="327"/>
      <c r="E83" s="328">
        <v>20</v>
      </c>
    </row>
    <row r="84" ht="30" customHeight="1" spans="1:5">
      <c r="A84" s="326" t="s">
        <v>1181</v>
      </c>
      <c r="B84" s="326" t="s">
        <v>1182</v>
      </c>
      <c r="C84" s="327">
        <v>2008.81</v>
      </c>
      <c r="D84" s="327">
        <v>1284.13</v>
      </c>
      <c r="E84" s="328">
        <v>724.68</v>
      </c>
    </row>
    <row r="85" ht="30" customHeight="1" spans="1:5">
      <c r="A85" s="326" t="s">
        <v>1183</v>
      </c>
      <c r="B85" s="326" t="s">
        <v>1062</v>
      </c>
      <c r="C85" s="327">
        <v>1284.13</v>
      </c>
      <c r="D85" s="327">
        <v>1284.13</v>
      </c>
      <c r="E85" s="328"/>
    </row>
    <row r="86" ht="30" customHeight="1" spans="1:5">
      <c r="A86" s="326" t="s">
        <v>1184</v>
      </c>
      <c r="B86" s="326" t="s">
        <v>1082</v>
      </c>
      <c r="C86" s="327">
        <v>150</v>
      </c>
      <c r="D86" s="327"/>
      <c r="E86" s="328">
        <v>150</v>
      </c>
    </row>
    <row r="87" ht="30" customHeight="1" spans="1:5">
      <c r="A87" s="326" t="s">
        <v>1185</v>
      </c>
      <c r="B87" s="326" t="s">
        <v>1084</v>
      </c>
      <c r="C87" s="327">
        <v>20</v>
      </c>
      <c r="D87" s="327"/>
      <c r="E87" s="328">
        <v>20</v>
      </c>
    </row>
    <row r="88" ht="30" customHeight="1" spans="1:5">
      <c r="A88" s="326" t="s">
        <v>1186</v>
      </c>
      <c r="B88" s="326" t="s">
        <v>1187</v>
      </c>
      <c r="C88" s="327">
        <v>55</v>
      </c>
      <c r="D88" s="327"/>
      <c r="E88" s="328">
        <v>55</v>
      </c>
    </row>
    <row r="89" ht="30" customHeight="1" spans="1:5">
      <c r="A89" s="326" t="s">
        <v>1188</v>
      </c>
      <c r="B89" s="326" t="s">
        <v>1189</v>
      </c>
      <c r="C89" s="327">
        <v>220</v>
      </c>
      <c r="D89" s="327"/>
      <c r="E89" s="328">
        <v>220</v>
      </c>
    </row>
    <row r="90" ht="30" customHeight="1" spans="1:5">
      <c r="A90" s="326" t="s">
        <v>1190</v>
      </c>
      <c r="B90" s="326" t="s">
        <v>1191</v>
      </c>
      <c r="C90" s="327">
        <v>70</v>
      </c>
      <c r="D90" s="327"/>
      <c r="E90" s="328">
        <v>70</v>
      </c>
    </row>
    <row r="91" ht="30" customHeight="1" spans="1:5">
      <c r="A91" s="326" t="s">
        <v>1192</v>
      </c>
      <c r="B91" s="326" t="s">
        <v>1193</v>
      </c>
      <c r="C91" s="327">
        <v>209.68</v>
      </c>
      <c r="D91" s="327"/>
      <c r="E91" s="328">
        <v>209.68</v>
      </c>
    </row>
    <row r="92" ht="30" customHeight="1" spans="1:5">
      <c r="A92" s="326" t="s">
        <v>1194</v>
      </c>
      <c r="B92" s="326" t="s">
        <v>1195</v>
      </c>
      <c r="C92" s="327">
        <v>50</v>
      </c>
      <c r="D92" s="327"/>
      <c r="E92" s="328">
        <v>50</v>
      </c>
    </row>
    <row r="93" ht="30" customHeight="1" spans="1:5">
      <c r="A93" s="326" t="s">
        <v>1196</v>
      </c>
      <c r="B93" s="326" t="s">
        <v>1197</v>
      </c>
      <c r="C93" s="327">
        <v>50</v>
      </c>
      <c r="D93" s="327"/>
      <c r="E93" s="328">
        <v>50</v>
      </c>
    </row>
    <row r="94" ht="30" customHeight="1" spans="1:5">
      <c r="A94" s="326" t="s">
        <v>1198</v>
      </c>
      <c r="B94" s="326" t="s">
        <v>1199</v>
      </c>
      <c r="C94" s="327">
        <v>151.48</v>
      </c>
      <c r="D94" s="327">
        <v>26.54</v>
      </c>
      <c r="E94" s="328">
        <v>124.94</v>
      </c>
    </row>
    <row r="95" ht="30" customHeight="1" spans="1:5">
      <c r="A95" s="326" t="s">
        <v>1102</v>
      </c>
      <c r="B95" s="326" t="s">
        <v>1200</v>
      </c>
      <c r="C95" s="327">
        <v>76.54</v>
      </c>
      <c r="D95" s="327">
        <v>26.54</v>
      </c>
      <c r="E95" s="328">
        <v>50</v>
      </c>
    </row>
    <row r="96" ht="30" customHeight="1" spans="1:5">
      <c r="A96" s="326" t="s">
        <v>1201</v>
      </c>
      <c r="B96" s="326" t="s">
        <v>1202</v>
      </c>
      <c r="C96" s="327">
        <v>50</v>
      </c>
      <c r="D96" s="327"/>
      <c r="E96" s="328">
        <v>50</v>
      </c>
    </row>
    <row r="97" ht="30" customHeight="1" spans="1:5">
      <c r="A97" s="326" t="s">
        <v>1203</v>
      </c>
      <c r="B97" s="326" t="s">
        <v>1204</v>
      </c>
      <c r="C97" s="327">
        <v>26.54</v>
      </c>
      <c r="D97" s="327">
        <v>26.54</v>
      </c>
      <c r="E97" s="328"/>
    </row>
    <row r="98" ht="30" customHeight="1" spans="1:5">
      <c r="A98" s="326" t="s">
        <v>1194</v>
      </c>
      <c r="B98" s="326" t="s">
        <v>1205</v>
      </c>
      <c r="C98" s="327">
        <v>74.94</v>
      </c>
      <c r="D98" s="327"/>
      <c r="E98" s="328">
        <v>74.94</v>
      </c>
    </row>
    <row r="99" ht="30" customHeight="1" spans="1:5">
      <c r="A99" s="326" t="s">
        <v>1206</v>
      </c>
      <c r="B99" s="326" t="s">
        <v>1207</v>
      </c>
      <c r="C99" s="327">
        <v>74.94</v>
      </c>
      <c r="D99" s="327"/>
      <c r="E99" s="328">
        <v>74.94</v>
      </c>
    </row>
    <row r="100" ht="30" customHeight="1" spans="1:5">
      <c r="A100" s="326" t="s">
        <v>1208</v>
      </c>
      <c r="B100" s="326" t="s">
        <v>1209</v>
      </c>
      <c r="C100" s="327">
        <v>27562.44</v>
      </c>
      <c r="D100" s="327">
        <v>7353.19</v>
      </c>
      <c r="E100" s="328">
        <v>20209.25</v>
      </c>
    </row>
    <row r="101" ht="30" customHeight="1" spans="1:5">
      <c r="A101" s="326" t="s">
        <v>1059</v>
      </c>
      <c r="B101" s="326" t="s">
        <v>1210</v>
      </c>
      <c r="C101" s="327">
        <v>2644.38</v>
      </c>
      <c r="D101" s="327"/>
      <c r="E101" s="328">
        <v>2644.38</v>
      </c>
    </row>
    <row r="102" ht="30" customHeight="1" spans="1:5">
      <c r="A102" s="326" t="s">
        <v>1211</v>
      </c>
      <c r="B102" s="326" t="s">
        <v>1212</v>
      </c>
      <c r="C102" s="327">
        <v>39.1</v>
      </c>
      <c r="D102" s="327"/>
      <c r="E102" s="328">
        <v>39.1</v>
      </c>
    </row>
    <row r="103" ht="30" customHeight="1" spans="1:5">
      <c r="A103" s="326" t="s">
        <v>1213</v>
      </c>
      <c r="B103" s="326" t="s">
        <v>1214</v>
      </c>
      <c r="C103" s="327">
        <v>2605.28</v>
      </c>
      <c r="D103" s="327"/>
      <c r="E103" s="328">
        <v>2605.28</v>
      </c>
    </row>
    <row r="104" ht="30" customHeight="1" spans="1:5">
      <c r="A104" s="326" t="s">
        <v>1067</v>
      </c>
      <c r="B104" s="326" t="s">
        <v>1215</v>
      </c>
      <c r="C104" s="327">
        <v>22310.52</v>
      </c>
      <c r="D104" s="327">
        <v>5322.31</v>
      </c>
      <c r="E104" s="328">
        <v>16988.21</v>
      </c>
    </row>
    <row r="105" ht="30" customHeight="1" spans="1:5">
      <c r="A105" s="326" t="s">
        <v>1216</v>
      </c>
      <c r="B105" s="326" t="s">
        <v>1062</v>
      </c>
      <c r="C105" s="327">
        <v>17110.88</v>
      </c>
      <c r="D105" s="327">
        <v>5209.8</v>
      </c>
      <c r="E105" s="328">
        <v>11901.08</v>
      </c>
    </row>
    <row r="106" ht="30" customHeight="1" spans="1:5">
      <c r="A106" s="326" t="s">
        <v>1217</v>
      </c>
      <c r="B106" s="326" t="s">
        <v>1082</v>
      </c>
      <c r="C106" s="327">
        <v>3648</v>
      </c>
      <c r="D106" s="327"/>
      <c r="E106" s="328">
        <v>3648</v>
      </c>
    </row>
    <row r="107" ht="30" customHeight="1" spans="1:5">
      <c r="A107" s="326" t="s">
        <v>1218</v>
      </c>
      <c r="B107" s="326" t="s">
        <v>1219</v>
      </c>
      <c r="C107" s="327">
        <v>162</v>
      </c>
      <c r="D107" s="327"/>
      <c r="E107" s="328">
        <v>162</v>
      </c>
    </row>
    <row r="108" ht="30" customHeight="1" spans="1:5">
      <c r="A108" s="326" t="s">
        <v>1220</v>
      </c>
      <c r="B108" s="326" t="s">
        <v>1221</v>
      </c>
      <c r="C108" s="327">
        <v>368.63</v>
      </c>
      <c r="D108" s="327"/>
      <c r="E108" s="328">
        <v>368.63</v>
      </c>
    </row>
    <row r="109" ht="30" customHeight="1" spans="1:5">
      <c r="A109" s="326" t="s">
        <v>1222</v>
      </c>
      <c r="B109" s="326" t="s">
        <v>1090</v>
      </c>
      <c r="C109" s="327">
        <v>133.01</v>
      </c>
      <c r="D109" s="327">
        <v>112.51</v>
      </c>
      <c r="E109" s="328">
        <v>20.5</v>
      </c>
    </row>
    <row r="110" ht="30" customHeight="1" spans="1:5">
      <c r="A110" s="326" t="s">
        <v>1223</v>
      </c>
      <c r="B110" s="326" t="s">
        <v>1224</v>
      </c>
      <c r="C110" s="327">
        <v>888</v>
      </c>
      <c r="D110" s="327"/>
      <c r="E110" s="328">
        <v>888</v>
      </c>
    </row>
    <row r="111" ht="30" customHeight="1" spans="1:5">
      <c r="A111" s="326" t="s">
        <v>1091</v>
      </c>
      <c r="B111" s="326" t="s">
        <v>1225</v>
      </c>
      <c r="C111" s="327">
        <v>690.95</v>
      </c>
      <c r="D111" s="327">
        <v>509.12</v>
      </c>
      <c r="E111" s="328">
        <v>181.83</v>
      </c>
    </row>
    <row r="112" ht="30" customHeight="1" spans="1:5">
      <c r="A112" s="326" t="s">
        <v>1226</v>
      </c>
      <c r="B112" s="326" t="s">
        <v>1062</v>
      </c>
      <c r="C112" s="327">
        <v>690.95</v>
      </c>
      <c r="D112" s="327">
        <v>509.12</v>
      </c>
      <c r="E112" s="328">
        <v>181.83</v>
      </c>
    </row>
    <row r="113" ht="30" customHeight="1" spans="1:5">
      <c r="A113" s="326" t="s">
        <v>1095</v>
      </c>
      <c r="B113" s="326" t="s">
        <v>1227</v>
      </c>
      <c r="C113" s="327">
        <v>1226.81</v>
      </c>
      <c r="D113" s="327">
        <v>975.98</v>
      </c>
      <c r="E113" s="328">
        <v>250.83</v>
      </c>
    </row>
    <row r="114" ht="30" customHeight="1" spans="1:5">
      <c r="A114" s="326" t="s">
        <v>1228</v>
      </c>
      <c r="B114" s="326" t="s">
        <v>1062</v>
      </c>
      <c r="C114" s="327">
        <v>1226.81</v>
      </c>
      <c r="D114" s="327">
        <v>975.98</v>
      </c>
      <c r="E114" s="328">
        <v>250.83</v>
      </c>
    </row>
    <row r="115" ht="30" customHeight="1" spans="1:5">
      <c r="A115" s="326" t="s">
        <v>1102</v>
      </c>
      <c r="B115" s="326" t="s">
        <v>1229</v>
      </c>
      <c r="C115" s="327">
        <v>689.78</v>
      </c>
      <c r="D115" s="327">
        <v>545.78</v>
      </c>
      <c r="E115" s="328">
        <v>144</v>
      </c>
    </row>
    <row r="116" ht="30" customHeight="1" spans="1:5">
      <c r="A116" s="326" t="s">
        <v>1230</v>
      </c>
      <c r="B116" s="326" t="s">
        <v>1062</v>
      </c>
      <c r="C116" s="327">
        <v>563.78</v>
      </c>
      <c r="D116" s="327">
        <v>545.78</v>
      </c>
      <c r="E116" s="328">
        <v>18</v>
      </c>
    </row>
    <row r="117" ht="30" customHeight="1" spans="1:5">
      <c r="A117" s="326" t="s">
        <v>1231</v>
      </c>
      <c r="B117" s="326" t="s">
        <v>1232</v>
      </c>
      <c r="C117" s="327">
        <v>16</v>
      </c>
      <c r="D117" s="327"/>
      <c r="E117" s="328">
        <v>16</v>
      </c>
    </row>
    <row r="118" ht="30" customHeight="1" spans="1:5">
      <c r="A118" s="326" t="s">
        <v>1233</v>
      </c>
      <c r="B118" s="326" t="s">
        <v>1234</v>
      </c>
      <c r="C118" s="327">
        <v>5</v>
      </c>
      <c r="D118" s="327"/>
      <c r="E118" s="328">
        <v>5</v>
      </c>
    </row>
    <row r="119" ht="30" customHeight="1" spans="1:5">
      <c r="A119" s="326" t="s">
        <v>1235</v>
      </c>
      <c r="B119" s="326" t="s">
        <v>1236</v>
      </c>
      <c r="C119" s="327">
        <v>5</v>
      </c>
      <c r="D119" s="327"/>
      <c r="E119" s="328">
        <v>5</v>
      </c>
    </row>
    <row r="120" ht="30" customHeight="1" spans="1:5">
      <c r="A120" s="326" t="s">
        <v>1237</v>
      </c>
      <c r="B120" s="326" t="s">
        <v>1238</v>
      </c>
      <c r="C120" s="327">
        <v>70</v>
      </c>
      <c r="D120" s="327"/>
      <c r="E120" s="328">
        <v>70</v>
      </c>
    </row>
    <row r="121" ht="30" customHeight="1" spans="1:5">
      <c r="A121" s="326" t="s">
        <v>1239</v>
      </c>
      <c r="B121" s="326" t="s">
        <v>1240</v>
      </c>
      <c r="C121" s="327">
        <v>30</v>
      </c>
      <c r="D121" s="327"/>
      <c r="E121" s="328">
        <v>30</v>
      </c>
    </row>
    <row r="122" ht="30" customHeight="1" spans="1:5">
      <c r="A122" s="326" t="s">
        <v>1241</v>
      </c>
      <c r="B122" s="326" t="s">
        <v>1242</v>
      </c>
      <c r="C122" s="327">
        <v>71364.92</v>
      </c>
      <c r="D122" s="327">
        <v>64476.13</v>
      </c>
      <c r="E122" s="328">
        <v>6888.79</v>
      </c>
    </row>
    <row r="123" ht="30" customHeight="1" spans="1:5">
      <c r="A123" s="326" t="s">
        <v>1059</v>
      </c>
      <c r="B123" s="326" t="s">
        <v>1243</v>
      </c>
      <c r="C123" s="327">
        <v>697.32</v>
      </c>
      <c r="D123" s="327">
        <v>677.32</v>
      </c>
      <c r="E123" s="328">
        <v>20</v>
      </c>
    </row>
    <row r="124" ht="30" customHeight="1" spans="1:5">
      <c r="A124" s="326" t="s">
        <v>1244</v>
      </c>
      <c r="B124" s="326" t="s">
        <v>1062</v>
      </c>
      <c r="C124" s="327">
        <v>697.32</v>
      </c>
      <c r="D124" s="327">
        <v>677.32</v>
      </c>
      <c r="E124" s="328">
        <v>20</v>
      </c>
    </row>
    <row r="125" ht="30" customHeight="1" spans="1:5">
      <c r="A125" s="326" t="s">
        <v>1067</v>
      </c>
      <c r="B125" s="326" t="s">
        <v>1245</v>
      </c>
      <c r="C125" s="327">
        <v>67985.01</v>
      </c>
      <c r="D125" s="327">
        <v>61318.64</v>
      </c>
      <c r="E125" s="328">
        <v>6666.37</v>
      </c>
    </row>
    <row r="126" ht="30" customHeight="1" spans="1:5">
      <c r="A126" s="326" t="s">
        <v>1246</v>
      </c>
      <c r="B126" s="326" t="s">
        <v>1247</v>
      </c>
      <c r="C126" s="327">
        <v>1781.94</v>
      </c>
      <c r="D126" s="327">
        <v>1056.94</v>
      </c>
      <c r="E126" s="328">
        <v>725</v>
      </c>
    </row>
    <row r="127" ht="30" customHeight="1" spans="1:5">
      <c r="A127" s="326" t="s">
        <v>1248</v>
      </c>
      <c r="B127" s="326" t="s">
        <v>1249</v>
      </c>
      <c r="C127" s="327">
        <v>34730.73</v>
      </c>
      <c r="D127" s="327">
        <v>33004.3</v>
      </c>
      <c r="E127" s="328">
        <v>1726.43</v>
      </c>
    </row>
    <row r="128" ht="30" customHeight="1" spans="1:5">
      <c r="A128" s="326" t="s">
        <v>1250</v>
      </c>
      <c r="B128" s="326" t="s">
        <v>1251</v>
      </c>
      <c r="C128" s="327">
        <v>20370.89</v>
      </c>
      <c r="D128" s="327">
        <v>17796.95</v>
      </c>
      <c r="E128" s="328">
        <v>2573.94</v>
      </c>
    </row>
    <row r="129" ht="30" customHeight="1" spans="1:5">
      <c r="A129" s="326" t="s">
        <v>1252</v>
      </c>
      <c r="B129" s="326" t="s">
        <v>1253</v>
      </c>
      <c r="C129" s="327">
        <v>10357.26</v>
      </c>
      <c r="D129" s="327">
        <v>8716.26</v>
      </c>
      <c r="E129" s="328">
        <v>1641</v>
      </c>
    </row>
    <row r="130" ht="30" customHeight="1" spans="1:5">
      <c r="A130" s="326" t="s">
        <v>1254</v>
      </c>
      <c r="B130" s="326" t="s">
        <v>1255</v>
      </c>
      <c r="C130" s="327">
        <v>744.19</v>
      </c>
      <c r="D130" s="327">
        <v>744.19</v>
      </c>
      <c r="E130" s="328"/>
    </row>
    <row r="131" ht="30" customHeight="1" spans="1:5">
      <c r="A131" s="326" t="s">
        <v>1078</v>
      </c>
      <c r="B131" s="326" t="s">
        <v>1256</v>
      </c>
      <c r="C131" s="327">
        <v>1847.01</v>
      </c>
      <c r="D131" s="327">
        <v>1769.09</v>
      </c>
      <c r="E131" s="328">
        <v>77.92</v>
      </c>
    </row>
    <row r="132" ht="30" customHeight="1" spans="1:5">
      <c r="A132" s="326" t="s">
        <v>1257</v>
      </c>
      <c r="B132" s="326" t="s">
        <v>1258</v>
      </c>
      <c r="C132" s="327">
        <v>1847.01</v>
      </c>
      <c r="D132" s="327">
        <v>1769.09</v>
      </c>
      <c r="E132" s="328">
        <v>77.92</v>
      </c>
    </row>
    <row r="133" ht="30" customHeight="1" spans="1:5">
      <c r="A133" s="326" t="s">
        <v>1108</v>
      </c>
      <c r="B133" s="326" t="s">
        <v>1259</v>
      </c>
      <c r="C133" s="327">
        <v>201.8</v>
      </c>
      <c r="D133" s="327">
        <v>197.3</v>
      </c>
      <c r="E133" s="328">
        <v>4.5</v>
      </c>
    </row>
    <row r="134" ht="30" customHeight="1" spans="1:5">
      <c r="A134" s="326" t="s">
        <v>1260</v>
      </c>
      <c r="B134" s="326" t="s">
        <v>1261</v>
      </c>
      <c r="C134" s="327">
        <v>201.8</v>
      </c>
      <c r="D134" s="327">
        <v>197.3</v>
      </c>
      <c r="E134" s="328">
        <v>4.5</v>
      </c>
    </row>
    <row r="135" ht="30" customHeight="1" spans="1:5">
      <c r="A135" s="326" t="s">
        <v>1115</v>
      </c>
      <c r="B135" s="326" t="s">
        <v>1262</v>
      </c>
      <c r="C135" s="327">
        <v>553.43</v>
      </c>
      <c r="D135" s="327">
        <v>433.43</v>
      </c>
      <c r="E135" s="328">
        <v>120</v>
      </c>
    </row>
    <row r="136" ht="30" customHeight="1" spans="1:5">
      <c r="A136" s="326" t="s">
        <v>1263</v>
      </c>
      <c r="B136" s="326" t="s">
        <v>1264</v>
      </c>
      <c r="C136" s="327">
        <v>329.68</v>
      </c>
      <c r="D136" s="327">
        <v>309.68</v>
      </c>
      <c r="E136" s="328">
        <v>20</v>
      </c>
    </row>
    <row r="137" ht="30" customHeight="1" spans="1:5">
      <c r="A137" s="326" t="s">
        <v>1265</v>
      </c>
      <c r="B137" s="326" t="s">
        <v>1266</v>
      </c>
      <c r="C137" s="327">
        <v>223.75</v>
      </c>
      <c r="D137" s="327">
        <v>123.75</v>
      </c>
      <c r="E137" s="328">
        <v>100</v>
      </c>
    </row>
    <row r="138" ht="30" customHeight="1" spans="1:5">
      <c r="A138" s="326" t="s">
        <v>1194</v>
      </c>
      <c r="B138" s="326" t="s">
        <v>1267</v>
      </c>
      <c r="C138" s="327">
        <v>80.35</v>
      </c>
      <c r="D138" s="327">
        <v>80.35</v>
      </c>
      <c r="E138" s="328"/>
    </row>
    <row r="139" ht="30" customHeight="1" spans="1:5">
      <c r="A139" s="326" t="s">
        <v>1268</v>
      </c>
      <c r="B139" s="326" t="s">
        <v>1269</v>
      </c>
      <c r="C139" s="327">
        <v>80.35</v>
      </c>
      <c r="D139" s="327">
        <v>80.35</v>
      </c>
      <c r="E139" s="328"/>
    </row>
    <row r="140" ht="30" customHeight="1" spans="1:5">
      <c r="A140" s="326" t="s">
        <v>1270</v>
      </c>
      <c r="B140" s="326" t="s">
        <v>1271</v>
      </c>
      <c r="C140" s="327">
        <v>176.98</v>
      </c>
      <c r="D140" s="327">
        <v>42.98</v>
      </c>
      <c r="E140" s="328">
        <v>134</v>
      </c>
    </row>
    <row r="141" ht="30" customHeight="1" spans="1:5">
      <c r="A141" s="326" t="s">
        <v>1091</v>
      </c>
      <c r="B141" s="326" t="s">
        <v>1272</v>
      </c>
      <c r="C141" s="327">
        <v>50</v>
      </c>
      <c r="D141" s="327"/>
      <c r="E141" s="328">
        <v>50</v>
      </c>
    </row>
    <row r="142" ht="30" customHeight="1" spans="1:5">
      <c r="A142" s="326" t="s">
        <v>1273</v>
      </c>
      <c r="B142" s="326" t="s">
        <v>1274</v>
      </c>
      <c r="C142" s="327">
        <v>50</v>
      </c>
      <c r="D142" s="327"/>
      <c r="E142" s="328">
        <v>50</v>
      </c>
    </row>
    <row r="143" ht="30" customHeight="1" spans="1:5">
      <c r="A143" s="326" t="s">
        <v>1108</v>
      </c>
      <c r="B143" s="326" t="s">
        <v>1275</v>
      </c>
      <c r="C143" s="327">
        <v>116.98</v>
      </c>
      <c r="D143" s="327">
        <v>42.98</v>
      </c>
      <c r="E143" s="328">
        <v>74</v>
      </c>
    </row>
    <row r="144" ht="30" customHeight="1" spans="1:5">
      <c r="A144" s="326" t="s">
        <v>1276</v>
      </c>
      <c r="B144" s="326" t="s">
        <v>1277</v>
      </c>
      <c r="C144" s="327">
        <v>92.98</v>
      </c>
      <c r="D144" s="327">
        <v>42.98</v>
      </c>
      <c r="E144" s="328">
        <v>50</v>
      </c>
    </row>
    <row r="145" ht="30" customHeight="1" spans="1:5">
      <c r="A145" s="326" t="s">
        <v>1278</v>
      </c>
      <c r="B145" s="326" t="s">
        <v>1279</v>
      </c>
      <c r="C145" s="327">
        <v>24</v>
      </c>
      <c r="D145" s="327"/>
      <c r="E145" s="328">
        <v>24</v>
      </c>
    </row>
    <row r="146" ht="30" customHeight="1" spans="1:5">
      <c r="A146" s="326" t="s">
        <v>1194</v>
      </c>
      <c r="B146" s="326" t="s">
        <v>1280</v>
      </c>
      <c r="C146" s="327">
        <v>10</v>
      </c>
      <c r="D146" s="327"/>
      <c r="E146" s="328">
        <v>10</v>
      </c>
    </row>
    <row r="147" ht="30" customHeight="1" spans="1:5">
      <c r="A147" s="326" t="s">
        <v>1281</v>
      </c>
      <c r="B147" s="326" t="s">
        <v>1282</v>
      </c>
      <c r="C147" s="327">
        <v>10</v>
      </c>
      <c r="D147" s="327"/>
      <c r="E147" s="328">
        <v>10</v>
      </c>
    </row>
    <row r="148" ht="30" customHeight="1" spans="1:5">
      <c r="A148" s="326" t="s">
        <v>1283</v>
      </c>
      <c r="B148" s="326" t="s">
        <v>1284</v>
      </c>
      <c r="C148" s="327">
        <v>1653.18</v>
      </c>
      <c r="D148" s="327">
        <v>1337.12</v>
      </c>
      <c r="E148" s="328">
        <v>316.06</v>
      </c>
    </row>
    <row r="149" ht="30" customHeight="1" spans="1:5">
      <c r="A149" s="326" t="s">
        <v>1059</v>
      </c>
      <c r="B149" s="326" t="s">
        <v>1285</v>
      </c>
      <c r="C149" s="327">
        <v>1024.82</v>
      </c>
      <c r="D149" s="327">
        <v>768.76</v>
      </c>
      <c r="E149" s="328">
        <v>256.06</v>
      </c>
    </row>
    <row r="150" ht="30" customHeight="1" spans="1:5">
      <c r="A150" s="326" t="s">
        <v>1286</v>
      </c>
      <c r="B150" s="326" t="s">
        <v>1062</v>
      </c>
      <c r="C150" s="327">
        <v>404.91</v>
      </c>
      <c r="D150" s="327">
        <v>252.65</v>
      </c>
      <c r="E150" s="328">
        <v>152.26</v>
      </c>
    </row>
    <row r="151" ht="30" customHeight="1" spans="1:5">
      <c r="A151" s="326" t="s">
        <v>1287</v>
      </c>
      <c r="B151" s="326" t="s">
        <v>1288</v>
      </c>
      <c r="C151" s="327">
        <v>115.13</v>
      </c>
      <c r="D151" s="327">
        <v>85.13</v>
      </c>
      <c r="E151" s="328">
        <v>30</v>
      </c>
    </row>
    <row r="152" ht="30" customHeight="1" spans="1:5">
      <c r="A152" s="326" t="s">
        <v>1289</v>
      </c>
      <c r="B152" s="326" t="s">
        <v>1290</v>
      </c>
      <c r="C152" s="327">
        <v>142.55</v>
      </c>
      <c r="D152" s="327">
        <v>79.75</v>
      </c>
      <c r="E152" s="328">
        <v>62.8</v>
      </c>
    </row>
    <row r="153" ht="30" customHeight="1" spans="1:5">
      <c r="A153" s="326" t="s">
        <v>1291</v>
      </c>
      <c r="B153" s="326" t="s">
        <v>1292</v>
      </c>
      <c r="C153" s="327">
        <v>36.92</v>
      </c>
      <c r="D153" s="327">
        <v>36.92</v>
      </c>
      <c r="E153" s="328"/>
    </row>
    <row r="154" ht="30" customHeight="1" spans="1:5">
      <c r="A154" s="326" t="s">
        <v>1293</v>
      </c>
      <c r="B154" s="326" t="s">
        <v>1294</v>
      </c>
      <c r="C154" s="327">
        <v>197.96</v>
      </c>
      <c r="D154" s="327">
        <v>197.96</v>
      </c>
      <c r="E154" s="328"/>
    </row>
    <row r="155" ht="30" customHeight="1" spans="1:5">
      <c r="A155" s="326" t="s">
        <v>1295</v>
      </c>
      <c r="B155" s="326" t="s">
        <v>1296</v>
      </c>
      <c r="C155" s="327">
        <v>99.6</v>
      </c>
      <c r="D155" s="327">
        <v>92.6</v>
      </c>
      <c r="E155" s="328">
        <v>7</v>
      </c>
    </row>
    <row r="156" ht="30" customHeight="1" spans="1:5">
      <c r="A156" s="326" t="s">
        <v>1297</v>
      </c>
      <c r="B156" s="326" t="s">
        <v>1298</v>
      </c>
      <c r="C156" s="327">
        <v>27.75</v>
      </c>
      <c r="D156" s="327">
        <v>23.75</v>
      </c>
      <c r="E156" s="328">
        <v>4</v>
      </c>
    </row>
    <row r="157" ht="30" customHeight="1" spans="1:5">
      <c r="A157" s="326" t="s">
        <v>1067</v>
      </c>
      <c r="B157" s="326" t="s">
        <v>1299</v>
      </c>
      <c r="C157" s="327">
        <v>123.66</v>
      </c>
      <c r="D157" s="327">
        <v>121.66</v>
      </c>
      <c r="E157" s="328">
        <v>2</v>
      </c>
    </row>
    <row r="158" ht="30" customHeight="1" spans="1:5">
      <c r="A158" s="326" t="s">
        <v>1300</v>
      </c>
      <c r="B158" s="326" t="s">
        <v>1301</v>
      </c>
      <c r="C158" s="327">
        <v>123.66</v>
      </c>
      <c r="D158" s="327">
        <v>121.66</v>
      </c>
      <c r="E158" s="328">
        <v>2</v>
      </c>
    </row>
    <row r="159" ht="30" customHeight="1" spans="1:5">
      <c r="A159" s="326" t="s">
        <v>1078</v>
      </c>
      <c r="B159" s="326" t="s">
        <v>1302</v>
      </c>
      <c r="C159" s="327">
        <v>172.6</v>
      </c>
      <c r="D159" s="327">
        <v>124.6</v>
      </c>
      <c r="E159" s="328">
        <v>48</v>
      </c>
    </row>
    <row r="160" ht="30" customHeight="1" spans="1:5">
      <c r="A160" s="326" t="s">
        <v>1303</v>
      </c>
      <c r="B160" s="326" t="s">
        <v>1062</v>
      </c>
      <c r="C160" s="327">
        <v>132.6</v>
      </c>
      <c r="D160" s="327">
        <v>124.6</v>
      </c>
      <c r="E160" s="328">
        <v>8</v>
      </c>
    </row>
    <row r="161" ht="30" customHeight="1" spans="1:5">
      <c r="A161" s="326" t="s">
        <v>1304</v>
      </c>
      <c r="B161" s="326" t="s">
        <v>1305</v>
      </c>
      <c r="C161" s="327">
        <v>30</v>
      </c>
      <c r="D161" s="327"/>
      <c r="E161" s="328">
        <v>30</v>
      </c>
    </row>
    <row r="162" ht="30" customHeight="1" spans="1:5">
      <c r="A162" s="326" t="s">
        <v>1306</v>
      </c>
      <c r="B162" s="326" t="s">
        <v>1307</v>
      </c>
      <c r="C162" s="327">
        <v>10</v>
      </c>
      <c r="D162" s="327"/>
      <c r="E162" s="328">
        <v>10</v>
      </c>
    </row>
    <row r="163" ht="30" customHeight="1" spans="1:5">
      <c r="A163" s="326" t="s">
        <v>1102</v>
      </c>
      <c r="B163" s="326" t="s">
        <v>1308</v>
      </c>
      <c r="C163" s="327">
        <v>332.1</v>
      </c>
      <c r="D163" s="327">
        <v>322.1</v>
      </c>
      <c r="E163" s="328">
        <v>10</v>
      </c>
    </row>
    <row r="164" ht="30" customHeight="1" spans="1:5">
      <c r="A164" s="326" t="s">
        <v>1309</v>
      </c>
      <c r="B164" s="326" t="s">
        <v>1310</v>
      </c>
      <c r="C164" s="327">
        <v>332.1</v>
      </c>
      <c r="D164" s="327">
        <v>322.1</v>
      </c>
      <c r="E164" s="328">
        <v>10</v>
      </c>
    </row>
    <row r="165" ht="30" customHeight="1" spans="1:5">
      <c r="A165" s="326" t="s">
        <v>1311</v>
      </c>
      <c r="B165" s="326" t="s">
        <v>1312</v>
      </c>
      <c r="C165" s="327">
        <v>27232.73</v>
      </c>
      <c r="D165" s="327">
        <v>15863.82</v>
      </c>
      <c r="E165" s="328">
        <v>11368.91</v>
      </c>
    </row>
    <row r="166" ht="30" customHeight="1" spans="1:5">
      <c r="A166" s="326" t="s">
        <v>1059</v>
      </c>
      <c r="B166" s="326" t="s">
        <v>1313</v>
      </c>
      <c r="C166" s="327">
        <v>1436.8</v>
      </c>
      <c r="D166" s="327">
        <v>860.3</v>
      </c>
      <c r="E166" s="328">
        <v>576.5</v>
      </c>
    </row>
    <row r="167" ht="30" customHeight="1" spans="1:5">
      <c r="A167" s="326" t="s">
        <v>1314</v>
      </c>
      <c r="B167" s="326" t="s">
        <v>1062</v>
      </c>
      <c r="C167" s="327">
        <v>491.42</v>
      </c>
      <c r="D167" s="327">
        <v>329.42</v>
      </c>
      <c r="E167" s="328">
        <v>162</v>
      </c>
    </row>
    <row r="168" ht="30" customHeight="1" spans="1:5">
      <c r="A168" s="326" t="s">
        <v>1315</v>
      </c>
      <c r="B168" s="326" t="s">
        <v>1316</v>
      </c>
      <c r="C168" s="327">
        <v>118.01</v>
      </c>
      <c r="D168" s="327">
        <v>108.01</v>
      </c>
      <c r="E168" s="328">
        <v>10</v>
      </c>
    </row>
    <row r="169" ht="30" customHeight="1" spans="1:5">
      <c r="A169" s="326" t="s">
        <v>1317</v>
      </c>
      <c r="B169" s="326" t="s">
        <v>1318</v>
      </c>
      <c r="C169" s="327">
        <v>140</v>
      </c>
      <c r="D169" s="327"/>
      <c r="E169" s="328">
        <v>140</v>
      </c>
    </row>
    <row r="170" ht="30" customHeight="1" spans="1:5">
      <c r="A170" s="326" t="s">
        <v>1319</v>
      </c>
      <c r="B170" s="326" t="s">
        <v>1320</v>
      </c>
      <c r="C170" s="327">
        <v>687.37</v>
      </c>
      <c r="D170" s="327">
        <v>422.87</v>
      </c>
      <c r="E170" s="328">
        <v>264.5</v>
      </c>
    </row>
    <row r="171" ht="30" customHeight="1" spans="1:5">
      <c r="A171" s="326" t="s">
        <v>1067</v>
      </c>
      <c r="B171" s="326" t="s">
        <v>1321</v>
      </c>
      <c r="C171" s="327">
        <v>2245.39</v>
      </c>
      <c r="D171" s="327">
        <v>371.91</v>
      </c>
      <c r="E171" s="328">
        <v>1873.48</v>
      </c>
    </row>
    <row r="172" ht="30" customHeight="1" spans="1:5">
      <c r="A172" s="326" t="s">
        <v>1322</v>
      </c>
      <c r="B172" s="326" t="s">
        <v>1062</v>
      </c>
      <c r="C172" s="327">
        <v>471.91</v>
      </c>
      <c r="D172" s="327">
        <v>371.91</v>
      </c>
      <c r="E172" s="328">
        <v>100</v>
      </c>
    </row>
    <row r="173" ht="30" customHeight="1" spans="1:5">
      <c r="A173" s="326" t="s">
        <v>1323</v>
      </c>
      <c r="B173" s="326" t="s">
        <v>1324</v>
      </c>
      <c r="C173" s="327">
        <v>1087.68</v>
      </c>
      <c r="D173" s="327"/>
      <c r="E173" s="328">
        <v>1087.68</v>
      </c>
    </row>
    <row r="174" ht="30" customHeight="1" spans="1:5">
      <c r="A174" s="326" t="s">
        <v>1325</v>
      </c>
      <c r="B174" s="326" t="s">
        <v>1326</v>
      </c>
      <c r="C174" s="327">
        <v>685.8</v>
      </c>
      <c r="D174" s="327"/>
      <c r="E174" s="328">
        <v>685.8</v>
      </c>
    </row>
    <row r="175" ht="30" customHeight="1" spans="1:5">
      <c r="A175" s="326" t="s">
        <v>1095</v>
      </c>
      <c r="B175" s="326" t="s">
        <v>1327</v>
      </c>
      <c r="C175" s="327">
        <v>14320.35</v>
      </c>
      <c r="D175" s="327">
        <v>13541.26</v>
      </c>
      <c r="E175" s="328">
        <v>779.09</v>
      </c>
    </row>
    <row r="176" ht="30" customHeight="1" spans="1:5">
      <c r="A176" s="326" t="s">
        <v>1328</v>
      </c>
      <c r="B176" s="326" t="s">
        <v>1329</v>
      </c>
      <c r="C176" s="327">
        <v>47.43</v>
      </c>
      <c r="D176" s="327">
        <v>47.43</v>
      </c>
      <c r="E176" s="328"/>
    </row>
    <row r="177" ht="30" customHeight="1" spans="1:5">
      <c r="A177" s="326" t="s">
        <v>1330</v>
      </c>
      <c r="B177" s="326" t="s">
        <v>1331</v>
      </c>
      <c r="C177" s="327">
        <v>216.99</v>
      </c>
      <c r="D177" s="327">
        <v>80.99</v>
      </c>
      <c r="E177" s="328">
        <v>136</v>
      </c>
    </row>
    <row r="178" ht="30" customHeight="1" spans="1:5">
      <c r="A178" s="326" t="s">
        <v>1332</v>
      </c>
      <c r="B178" s="326" t="s">
        <v>1333</v>
      </c>
      <c r="C178" s="327">
        <v>12655.53</v>
      </c>
      <c r="D178" s="327">
        <v>12532.44</v>
      </c>
      <c r="E178" s="328">
        <v>123.09</v>
      </c>
    </row>
    <row r="179" ht="30" customHeight="1" spans="1:5">
      <c r="A179" s="326" t="s">
        <v>1334</v>
      </c>
      <c r="B179" s="326" t="s">
        <v>1335</v>
      </c>
      <c r="C179" s="327">
        <v>1400.4</v>
      </c>
      <c r="D179" s="327">
        <v>880.4</v>
      </c>
      <c r="E179" s="328">
        <v>520</v>
      </c>
    </row>
    <row r="180" ht="30" customHeight="1" spans="1:5">
      <c r="A180" s="326" t="s">
        <v>1108</v>
      </c>
      <c r="B180" s="326" t="s">
        <v>1336</v>
      </c>
      <c r="C180" s="327">
        <v>246</v>
      </c>
      <c r="D180" s="327"/>
      <c r="E180" s="328">
        <v>246</v>
      </c>
    </row>
    <row r="181" ht="30" customHeight="1" spans="1:5">
      <c r="A181" s="326" t="s">
        <v>1337</v>
      </c>
      <c r="B181" s="326" t="s">
        <v>1338</v>
      </c>
      <c r="C181" s="327">
        <v>246</v>
      </c>
      <c r="D181" s="327"/>
      <c r="E181" s="328">
        <v>246</v>
      </c>
    </row>
    <row r="182" ht="30" customHeight="1" spans="1:5">
      <c r="A182" s="326" t="s">
        <v>1115</v>
      </c>
      <c r="B182" s="326" t="s">
        <v>1339</v>
      </c>
      <c r="C182" s="327">
        <v>867.5</v>
      </c>
      <c r="D182" s="327">
        <v>857.5</v>
      </c>
      <c r="E182" s="328">
        <v>10</v>
      </c>
    </row>
    <row r="183" ht="30" customHeight="1" spans="1:5">
      <c r="A183" s="326" t="s">
        <v>1340</v>
      </c>
      <c r="B183" s="326" t="s">
        <v>1341</v>
      </c>
      <c r="C183" s="327">
        <v>778.19</v>
      </c>
      <c r="D183" s="327">
        <v>778.19</v>
      </c>
      <c r="E183" s="328"/>
    </row>
    <row r="184" ht="30" customHeight="1" spans="1:5">
      <c r="A184" s="326" t="s">
        <v>1342</v>
      </c>
      <c r="B184" s="326" t="s">
        <v>1343</v>
      </c>
      <c r="C184" s="327">
        <v>89.31</v>
      </c>
      <c r="D184" s="327">
        <v>79.31</v>
      </c>
      <c r="E184" s="328">
        <v>10</v>
      </c>
    </row>
    <row r="185" ht="30" customHeight="1" spans="1:5">
      <c r="A185" s="326" t="s">
        <v>1120</v>
      </c>
      <c r="B185" s="326" t="s">
        <v>1344</v>
      </c>
      <c r="C185" s="327">
        <v>2098.04</v>
      </c>
      <c r="D185" s="327"/>
      <c r="E185" s="328">
        <v>2098.04</v>
      </c>
    </row>
    <row r="186" ht="30" customHeight="1" spans="1:5">
      <c r="A186" s="326" t="s">
        <v>1345</v>
      </c>
      <c r="B186" s="326" t="s">
        <v>1346</v>
      </c>
      <c r="C186" s="327">
        <v>60</v>
      </c>
      <c r="D186" s="327"/>
      <c r="E186" s="328">
        <v>60</v>
      </c>
    </row>
    <row r="187" ht="30" customHeight="1" spans="1:5">
      <c r="A187" s="326" t="s">
        <v>1347</v>
      </c>
      <c r="B187" s="326" t="s">
        <v>1348</v>
      </c>
      <c r="C187" s="327">
        <v>1310</v>
      </c>
      <c r="D187" s="327"/>
      <c r="E187" s="328">
        <v>1310</v>
      </c>
    </row>
    <row r="188" ht="30" customHeight="1" spans="1:5">
      <c r="A188" s="326" t="s">
        <v>1349</v>
      </c>
      <c r="B188" s="326" t="s">
        <v>1350</v>
      </c>
      <c r="C188" s="327">
        <v>648.04</v>
      </c>
      <c r="D188" s="327"/>
      <c r="E188" s="328">
        <v>648.04</v>
      </c>
    </row>
    <row r="189" ht="30" customHeight="1" spans="1:5">
      <c r="A189" s="326" t="s">
        <v>1351</v>
      </c>
      <c r="B189" s="326" t="s">
        <v>1352</v>
      </c>
      <c r="C189" s="327">
        <v>80</v>
      </c>
      <c r="D189" s="327"/>
      <c r="E189" s="328">
        <v>80</v>
      </c>
    </row>
    <row r="190" ht="30" customHeight="1" spans="1:5">
      <c r="A190" s="326" t="s">
        <v>1123</v>
      </c>
      <c r="B190" s="326" t="s">
        <v>1353</v>
      </c>
      <c r="C190" s="327">
        <v>954.58</v>
      </c>
      <c r="D190" s="327">
        <v>82.38</v>
      </c>
      <c r="E190" s="328">
        <v>872.2</v>
      </c>
    </row>
    <row r="191" ht="30" customHeight="1" spans="1:5">
      <c r="A191" s="326" t="s">
        <v>1354</v>
      </c>
      <c r="B191" s="326" t="s">
        <v>1062</v>
      </c>
      <c r="C191" s="327">
        <v>137.88</v>
      </c>
      <c r="D191" s="327">
        <v>82.38</v>
      </c>
      <c r="E191" s="328">
        <v>55.5</v>
      </c>
    </row>
    <row r="192" ht="30" customHeight="1" spans="1:5">
      <c r="A192" s="326" t="s">
        <v>1355</v>
      </c>
      <c r="B192" s="326" t="s">
        <v>1356</v>
      </c>
      <c r="C192" s="327">
        <v>108.6</v>
      </c>
      <c r="D192" s="327"/>
      <c r="E192" s="328">
        <v>108.6</v>
      </c>
    </row>
    <row r="193" ht="30" customHeight="1" spans="1:5">
      <c r="A193" s="326" t="s">
        <v>1357</v>
      </c>
      <c r="B193" s="326" t="s">
        <v>1358</v>
      </c>
      <c r="C193" s="327">
        <v>51.1</v>
      </c>
      <c r="D193" s="327"/>
      <c r="E193" s="328">
        <v>51.1</v>
      </c>
    </row>
    <row r="194" ht="30" customHeight="1" spans="1:5">
      <c r="A194" s="326" t="s">
        <v>1359</v>
      </c>
      <c r="B194" s="326" t="s">
        <v>1360</v>
      </c>
      <c r="C194" s="327">
        <v>600</v>
      </c>
      <c r="D194" s="327"/>
      <c r="E194" s="328">
        <v>600</v>
      </c>
    </row>
    <row r="195" ht="30" customHeight="1" spans="1:5">
      <c r="A195" s="326" t="s">
        <v>1361</v>
      </c>
      <c r="B195" s="326" t="s">
        <v>1362</v>
      </c>
      <c r="C195" s="327">
        <v>57</v>
      </c>
      <c r="D195" s="327"/>
      <c r="E195" s="328">
        <v>57</v>
      </c>
    </row>
    <row r="196" ht="30" customHeight="1" spans="1:5">
      <c r="A196" s="326" t="s">
        <v>1363</v>
      </c>
      <c r="B196" s="326" t="s">
        <v>1364</v>
      </c>
      <c r="C196" s="327">
        <v>49.42</v>
      </c>
      <c r="D196" s="327">
        <v>21.42</v>
      </c>
      <c r="E196" s="328">
        <v>28</v>
      </c>
    </row>
    <row r="197" ht="30" customHeight="1" spans="1:5">
      <c r="A197" s="326" t="s">
        <v>1365</v>
      </c>
      <c r="B197" s="326" t="s">
        <v>1062</v>
      </c>
      <c r="C197" s="327">
        <v>49.42</v>
      </c>
      <c r="D197" s="327">
        <v>21.42</v>
      </c>
      <c r="E197" s="328">
        <v>28</v>
      </c>
    </row>
    <row r="198" ht="30" customHeight="1" spans="1:5">
      <c r="A198" s="326" t="s">
        <v>1366</v>
      </c>
      <c r="B198" s="326" t="s">
        <v>1367</v>
      </c>
      <c r="C198" s="327">
        <v>3368</v>
      </c>
      <c r="D198" s="327"/>
      <c r="E198" s="328">
        <v>3368</v>
      </c>
    </row>
    <row r="199" ht="30" customHeight="1" spans="1:5">
      <c r="A199" s="326" t="s">
        <v>1368</v>
      </c>
      <c r="B199" s="326" t="s">
        <v>1369</v>
      </c>
      <c r="C199" s="327">
        <v>548</v>
      </c>
      <c r="D199" s="327"/>
      <c r="E199" s="328">
        <v>548</v>
      </c>
    </row>
    <row r="200" ht="30" customHeight="1" spans="1:5">
      <c r="A200" s="326" t="s">
        <v>1370</v>
      </c>
      <c r="B200" s="326" t="s">
        <v>1371</v>
      </c>
      <c r="C200" s="327">
        <v>2820</v>
      </c>
      <c r="D200" s="327"/>
      <c r="E200" s="328">
        <v>2820</v>
      </c>
    </row>
    <row r="201" ht="30" customHeight="1" spans="1:5">
      <c r="A201" s="326" t="s">
        <v>1372</v>
      </c>
      <c r="B201" s="326" t="s">
        <v>1373</v>
      </c>
      <c r="C201" s="327">
        <v>88</v>
      </c>
      <c r="D201" s="327"/>
      <c r="E201" s="328">
        <v>88</v>
      </c>
    </row>
    <row r="202" ht="30" customHeight="1" spans="1:5">
      <c r="A202" s="326" t="s">
        <v>1374</v>
      </c>
      <c r="B202" s="326" t="s">
        <v>1375</v>
      </c>
      <c r="C202" s="327">
        <v>85</v>
      </c>
      <c r="D202" s="327"/>
      <c r="E202" s="328">
        <v>85</v>
      </c>
    </row>
    <row r="203" ht="30" customHeight="1" spans="1:5">
      <c r="A203" s="326" t="s">
        <v>1376</v>
      </c>
      <c r="B203" s="326" t="s">
        <v>1377</v>
      </c>
      <c r="C203" s="327">
        <v>3</v>
      </c>
      <c r="D203" s="327"/>
      <c r="E203" s="328">
        <v>3</v>
      </c>
    </row>
    <row r="204" ht="30" customHeight="1" spans="1:5">
      <c r="A204" s="326" t="s">
        <v>1378</v>
      </c>
      <c r="B204" s="326" t="s">
        <v>1379</v>
      </c>
      <c r="C204" s="327">
        <v>812.6</v>
      </c>
      <c r="D204" s="327"/>
      <c r="E204" s="328">
        <v>812.6</v>
      </c>
    </row>
    <row r="205" ht="30" customHeight="1" spans="1:5">
      <c r="A205" s="326" t="s">
        <v>1380</v>
      </c>
      <c r="B205" s="326" t="s">
        <v>1381</v>
      </c>
      <c r="C205" s="327">
        <v>320.6</v>
      </c>
      <c r="D205" s="327"/>
      <c r="E205" s="328">
        <v>320.6</v>
      </c>
    </row>
    <row r="206" ht="30" customHeight="1" spans="1:5">
      <c r="A206" s="326" t="s">
        <v>1382</v>
      </c>
      <c r="B206" s="326" t="s">
        <v>1383</v>
      </c>
      <c r="C206" s="327">
        <v>492</v>
      </c>
      <c r="D206" s="327"/>
      <c r="E206" s="328">
        <v>492</v>
      </c>
    </row>
    <row r="207" ht="30" customHeight="1" spans="1:5">
      <c r="A207" s="326" t="s">
        <v>1135</v>
      </c>
      <c r="B207" s="326" t="s">
        <v>1384</v>
      </c>
      <c r="C207" s="327">
        <v>458</v>
      </c>
      <c r="D207" s="327"/>
      <c r="E207" s="328">
        <v>458</v>
      </c>
    </row>
    <row r="208" ht="30" customHeight="1" spans="1:5">
      <c r="A208" s="326" t="s">
        <v>1385</v>
      </c>
      <c r="B208" s="326" t="s">
        <v>1386</v>
      </c>
      <c r="C208" s="327">
        <v>458</v>
      </c>
      <c r="D208" s="327"/>
      <c r="E208" s="328">
        <v>458</v>
      </c>
    </row>
    <row r="209" ht="30" customHeight="1" spans="1:5">
      <c r="A209" s="326" t="s">
        <v>1142</v>
      </c>
      <c r="B209" s="326" t="s">
        <v>1387</v>
      </c>
      <c r="C209" s="327">
        <v>224</v>
      </c>
      <c r="D209" s="327">
        <v>125</v>
      </c>
      <c r="E209" s="328">
        <v>99</v>
      </c>
    </row>
    <row r="210" ht="30" customHeight="1" spans="1:5">
      <c r="A210" s="326" t="s">
        <v>1388</v>
      </c>
      <c r="B210" s="326" t="s">
        <v>1062</v>
      </c>
      <c r="C210" s="327">
        <v>185</v>
      </c>
      <c r="D210" s="327">
        <v>125</v>
      </c>
      <c r="E210" s="328">
        <v>60</v>
      </c>
    </row>
    <row r="211" ht="30" customHeight="1" spans="1:5">
      <c r="A211" s="326" t="s">
        <v>1389</v>
      </c>
      <c r="B211" s="326" t="s">
        <v>1390</v>
      </c>
      <c r="C211" s="327">
        <v>10</v>
      </c>
      <c r="D211" s="327"/>
      <c r="E211" s="328">
        <v>10</v>
      </c>
    </row>
    <row r="212" ht="30" customHeight="1" spans="1:5">
      <c r="A212" s="326" t="s">
        <v>1391</v>
      </c>
      <c r="B212" s="326" t="s">
        <v>1392</v>
      </c>
      <c r="C212" s="327">
        <v>29</v>
      </c>
      <c r="D212" s="327"/>
      <c r="E212" s="328">
        <v>29</v>
      </c>
    </row>
    <row r="213" ht="30" customHeight="1" spans="1:5">
      <c r="A213" s="326" t="s">
        <v>1393</v>
      </c>
      <c r="B213" s="326" t="s">
        <v>1394</v>
      </c>
      <c r="C213" s="327">
        <v>30</v>
      </c>
      <c r="D213" s="327"/>
      <c r="E213" s="328">
        <v>30</v>
      </c>
    </row>
    <row r="214" ht="30" customHeight="1" spans="1:5">
      <c r="A214" s="326" t="s">
        <v>1395</v>
      </c>
      <c r="B214" s="326" t="s">
        <v>1396</v>
      </c>
      <c r="C214" s="327">
        <v>30</v>
      </c>
      <c r="D214" s="327"/>
      <c r="E214" s="328">
        <v>30</v>
      </c>
    </row>
    <row r="215" ht="30" customHeight="1" spans="1:5">
      <c r="A215" s="326" t="s">
        <v>1194</v>
      </c>
      <c r="B215" s="326" t="s">
        <v>1397</v>
      </c>
      <c r="C215" s="327">
        <v>34.05</v>
      </c>
      <c r="D215" s="327">
        <v>4.05</v>
      </c>
      <c r="E215" s="328">
        <v>30</v>
      </c>
    </row>
    <row r="216" ht="30" customHeight="1" spans="1:5">
      <c r="A216" s="326" t="s">
        <v>1398</v>
      </c>
      <c r="B216" s="326" t="s">
        <v>1399</v>
      </c>
      <c r="C216" s="327">
        <v>34.05</v>
      </c>
      <c r="D216" s="327">
        <v>4.05</v>
      </c>
      <c r="E216" s="328">
        <v>30</v>
      </c>
    </row>
    <row r="217" ht="30" customHeight="1" spans="1:5">
      <c r="A217" s="326" t="s">
        <v>1400</v>
      </c>
      <c r="B217" s="326" t="s">
        <v>1401</v>
      </c>
      <c r="C217" s="327">
        <v>2367.41</v>
      </c>
      <c r="D217" s="327">
        <v>23.78</v>
      </c>
      <c r="E217" s="328">
        <v>2343.63</v>
      </c>
    </row>
    <row r="218" ht="30" customHeight="1" spans="1:5">
      <c r="A218" s="326" t="s">
        <v>1067</v>
      </c>
      <c r="B218" s="326" t="s">
        <v>1402</v>
      </c>
      <c r="C218" s="327">
        <v>2.34</v>
      </c>
      <c r="D218" s="327">
        <v>2.34</v>
      </c>
      <c r="E218" s="328"/>
    </row>
    <row r="219" ht="30" customHeight="1" spans="1:5">
      <c r="A219" s="326" t="s">
        <v>1403</v>
      </c>
      <c r="B219" s="326" t="s">
        <v>1404</v>
      </c>
      <c r="C219" s="327">
        <v>2.34</v>
      </c>
      <c r="D219" s="327">
        <v>2.34</v>
      </c>
      <c r="E219" s="328"/>
    </row>
    <row r="220" ht="30" customHeight="1" spans="1:5">
      <c r="A220" s="326" t="s">
        <v>1078</v>
      </c>
      <c r="B220" s="326" t="s">
        <v>1405</v>
      </c>
      <c r="C220" s="327">
        <v>22.69</v>
      </c>
      <c r="D220" s="327">
        <v>21.44</v>
      </c>
      <c r="E220" s="328">
        <v>1.25</v>
      </c>
    </row>
    <row r="221" ht="30" customHeight="1" spans="1:5">
      <c r="A221" s="326" t="s">
        <v>1406</v>
      </c>
      <c r="B221" s="326" t="s">
        <v>1407</v>
      </c>
      <c r="C221" s="327">
        <v>22.69</v>
      </c>
      <c r="D221" s="327">
        <v>21.44</v>
      </c>
      <c r="E221" s="328">
        <v>1.25</v>
      </c>
    </row>
    <row r="222" ht="30" customHeight="1" spans="1:5">
      <c r="A222" s="326" t="s">
        <v>1120</v>
      </c>
      <c r="B222" s="326" t="s">
        <v>1408</v>
      </c>
      <c r="C222" s="327">
        <v>2342.38</v>
      </c>
      <c r="D222" s="327"/>
      <c r="E222" s="328">
        <v>2342.38</v>
      </c>
    </row>
    <row r="223" ht="30" customHeight="1" spans="1:5">
      <c r="A223" s="326" t="s">
        <v>1409</v>
      </c>
      <c r="B223" s="326" t="s">
        <v>1410</v>
      </c>
      <c r="C223" s="327">
        <v>1189.7</v>
      </c>
      <c r="D223" s="327"/>
      <c r="E223" s="328">
        <v>1189.7</v>
      </c>
    </row>
    <row r="224" ht="30" customHeight="1" spans="1:5">
      <c r="A224" s="326" t="s">
        <v>1411</v>
      </c>
      <c r="B224" s="326" t="s">
        <v>1412</v>
      </c>
      <c r="C224" s="327">
        <v>322.48</v>
      </c>
      <c r="D224" s="327"/>
      <c r="E224" s="328">
        <v>322.48</v>
      </c>
    </row>
    <row r="225" ht="30" customHeight="1" spans="1:5">
      <c r="A225" s="326" t="s">
        <v>1413</v>
      </c>
      <c r="B225" s="326" t="s">
        <v>1414</v>
      </c>
      <c r="C225" s="327">
        <v>115.2</v>
      </c>
      <c r="D225" s="327"/>
      <c r="E225" s="328">
        <v>115.2</v>
      </c>
    </row>
    <row r="226" ht="30" customHeight="1" spans="1:5">
      <c r="A226" s="326" t="s">
        <v>1415</v>
      </c>
      <c r="B226" s="326" t="s">
        <v>1416</v>
      </c>
      <c r="C226" s="327">
        <v>715</v>
      </c>
      <c r="D226" s="327"/>
      <c r="E226" s="328">
        <v>715</v>
      </c>
    </row>
    <row r="227" ht="30" customHeight="1" spans="1:5">
      <c r="A227" s="326" t="s">
        <v>1417</v>
      </c>
      <c r="B227" s="326" t="s">
        <v>1418</v>
      </c>
      <c r="C227" s="327">
        <v>28156.6</v>
      </c>
      <c r="D227" s="327">
        <v>15880.59</v>
      </c>
      <c r="E227" s="328">
        <v>12276.01</v>
      </c>
    </row>
    <row r="228" ht="30" customHeight="1" spans="1:5">
      <c r="A228" s="326" t="s">
        <v>1059</v>
      </c>
      <c r="B228" s="326" t="s">
        <v>1419</v>
      </c>
      <c r="C228" s="327">
        <v>475.48</v>
      </c>
      <c r="D228" s="327">
        <v>475.48</v>
      </c>
      <c r="E228" s="328"/>
    </row>
    <row r="229" ht="30" customHeight="1" spans="1:5">
      <c r="A229" s="326" t="s">
        <v>1420</v>
      </c>
      <c r="B229" s="326" t="s">
        <v>1062</v>
      </c>
      <c r="C229" s="327">
        <v>475.48</v>
      </c>
      <c r="D229" s="327">
        <v>475.48</v>
      </c>
      <c r="E229" s="328"/>
    </row>
    <row r="230" ht="30" customHeight="1" spans="1:5">
      <c r="A230" s="326" t="s">
        <v>1067</v>
      </c>
      <c r="B230" s="326" t="s">
        <v>1421</v>
      </c>
      <c r="C230" s="327">
        <v>2925.33</v>
      </c>
      <c r="D230" s="327">
        <v>2060.33</v>
      </c>
      <c r="E230" s="328">
        <v>865</v>
      </c>
    </row>
    <row r="231" ht="30" customHeight="1" spans="1:5">
      <c r="A231" s="326" t="s">
        <v>1422</v>
      </c>
      <c r="B231" s="326" t="s">
        <v>1423</v>
      </c>
      <c r="C231" s="327">
        <v>1890.6</v>
      </c>
      <c r="D231" s="327">
        <v>1168.6</v>
      </c>
      <c r="E231" s="328">
        <v>722</v>
      </c>
    </row>
    <row r="232" ht="30" customHeight="1" spans="1:5">
      <c r="A232" s="326" t="s">
        <v>1424</v>
      </c>
      <c r="B232" s="326" t="s">
        <v>1425</v>
      </c>
      <c r="C232" s="327">
        <v>606.49</v>
      </c>
      <c r="D232" s="327">
        <v>463.49</v>
      </c>
      <c r="E232" s="328">
        <v>143</v>
      </c>
    </row>
    <row r="233" ht="30" customHeight="1" spans="1:5">
      <c r="A233" s="326" t="s">
        <v>1426</v>
      </c>
      <c r="B233" s="326" t="s">
        <v>1427</v>
      </c>
      <c r="C233" s="327">
        <v>75.63</v>
      </c>
      <c r="D233" s="327">
        <v>75.63</v>
      </c>
      <c r="E233" s="328"/>
    </row>
    <row r="234" ht="30" customHeight="1" spans="1:5">
      <c r="A234" s="326" t="s">
        <v>1428</v>
      </c>
      <c r="B234" s="326" t="s">
        <v>1429</v>
      </c>
      <c r="C234" s="327">
        <v>352.61</v>
      </c>
      <c r="D234" s="327">
        <v>352.61</v>
      </c>
      <c r="E234" s="328"/>
    </row>
    <row r="235" ht="30" customHeight="1" spans="1:5">
      <c r="A235" s="326" t="s">
        <v>1078</v>
      </c>
      <c r="B235" s="326" t="s">
        <v>1430</v>
      </c>
      <c r="C235" s="327">
        <v>3792.46</v>
      </c>
      <c r="D235" s="327">
        <v>3537.46</v>
      </c>
      <c r="E235" s="328">
        <v>255</v>
      </c>
    </row>
    <row r="236" ht="30" customHeight="1" spans="1:5">
      <c r="A236" s="326" t="s">
        <v>1431</v>
      </c>
      <c r="B236" s="326" t="s">
        <v>1432</v>
      </c>
      <c r="C236" s="327">
        <v>3787.46</v>
      </c>
      <c r="D236" s="327">
        <v>3537.46</v>
      </c>
      <c r="E236" s="328">
        <v>250</v>
      </c>
    </row>
    <row r="237" ht="30" customHeight="1" spans="1:5">
      <c r="A237" s="326" t="s">
        <v>1433</v>
      </c>
      <c r="B237" s="326" t="s">
        <v>1434</v>
      </c>
      <c r="C237" s="327">
        <v>5</v>
      </c>
      <c r="D237" s="327"/>
      <c r="E237" s="328">
        <v>5</v>
      </c>
    </row>
    <row r="238" ht="30" customHeight="1" spans="1:5">
      <c r="A238" s="326" t="s">
        <v>1091</v>
      </c>
      <c r="B238" s="326" t="s">
        <v>1435</v>
      </c>
      <c r="C238" s="327">
        <v>2859.52</v>
      </c>
      <c r="D238" s="327">
        <v>675</v>
      </c>
      <c r="E238" s="328">
        <v>2184.52</v>
      </c>
    </row>
    <row r="239" ht="30" customHeight="1" spans="1:5">
      <c r="A239" s="326" t="s">
        <v>1436</v>
      </c>
      <c r="B239" s="326" t="s">
        <v>1437</v>
      </c>
      <c r="C239" s="327">
        <v>717.19</v>
      </c>
      <c r="D239" s="327">
        <v>512.19</v>
      </c>
      <c r="E239" s="328">
        <v>205</v>
      </c>
    </row>
    <row r="240" ht="30" customHeight="1" spans="1:5">
      <c r="A240" s="326" t="s">
        <v>1438</v>
      </c>
      <c r="B240" s="326" t="s">
        <v>1439</v>
      </c>
      <c r="C240" s="327">
        <v>135.65</v>
      </c>
      <c r="D240" s="327">
        <v>120.65</v>
      </c>
      <c r="E240" s="328">
        <v>15</v>
      </c>
    </row>
    <row r="241" ht="30" customHeight="1" spans="1:5">
      <c r="A241" s="326" t="s">
        <v>1440</v>
      </c>
      <c r="B241" s="326" t="s">
        <v>1441</v>
      </c>
      <c r="C241" s="327">
        <v>70.7</v>
      </c>
      <c r="D241" s="327"/>
      <c r="E241" s="328">
        <v>70.7</v>
      </c>
    </row>
    <row r="242" ht="30" customHeight="1" spans="1:5">
      <c r="A242" s="326" t="s">
        <v>1442</v>
      </c>
      <c r="B242" s="326" t="s">
        <v>1443</v>
      </c>
      <c r="C242" s="327">
        <v>1613.36</v>
      </c>
      <c r="D242" s="327">
        <v>42.16</v>
      </c>
      <c r="E242" s="328">
        <v>1571.2</v>
      </c>
    </row>
    <row r="243" ht="30" customHeight="1" spans="1:5">
      <c r="A243" s="326" t="s">
        <v>1444</v>
      </c>
      <c r="B243" s="326" t="s">
        <v>1445</v>
      </c>
      <c r="C243" s="327">
        <v>195</v>
      </c>
      <c r="D243" s="327"/>
      <c r="E243" s="328">
        <v>195</v>
      </c>
    </row>
    <row r="244" ht="30" customHeight="1" spans="1:5">
      <c r="A244" s="326" t="s">
        <v>1446</v>
      </c>
      <c r="B244" s="326" t="s">
        <v>1447</v>
      </c>
      <c r="C244" s="327">
        <v>127.62</v>
      </c>
      <c r="D244" s="327"/>
      <c r="E244" s="328">
        <v>127.62</v>
      </c>
    </row>
    <row r="245" ht="30" customHeight="1" spans="1:5">
      <c r="A245" s="326" t="s">
        <v>1108</v>
      </c>
      <c r="B245" s="326" t="s">
        <v>1448</v>
      </c>
      <c r="C245" s="327">
        <v>652.95</v>
      </c>
      <c r="D245" s="327">
        <v>211.95</v>
      </c>
      <c r="E245" s="328">
        <v>441</v>
      </c>
    </row>
    <row r="246" ht="30" customHeight="1" spans="1:5">
      <c r="A246" s="326" t="s">
        <v>1449</v>
      </c>
      <c r="B246" s="326" t="s">
        <v>1450</v>
      </c>
      <c r="C246" s="327">
        <v>162.31</v>
      </c>
      <c r="D246" s="327">
        <v>162.31</v>
      </c>
      <c r="E246" s="328"/>
    </row>
    <row r="247" ht="30" customHeight="1" spans="1:5">
      <c r="A247" s="326" t="s">
        <v>1451</v>
      </c>
      <c r="B247" s="326" t="s">
        <v>1452</v>
      </c>
      <c r="C247" s="327">
        <v>490.64</v>
      </c>
      <c r="D247" s="327">
        <v>49.64</v>
      </c>
      <c r="E247" s="328">
        <v>441</v>
      </c>
    </row>
    <row r="248" ht="30" customHeight="1" spans="1:5">
      <c r="A248" s="326" t="s">
        <v>1123</v>
      </c>
      <c r="B248" s="326" t="s">
        <v>1453</v>
      </c>
      <c r="C248" s="327">
        <v>8964.03</v>
      </c>
      <c r="D248" s="327">
        <v>8863.27</v>
      </c>
      <c r="E248" s="328">
        <v>100.76</v>
      </c>
    </row>
    <row r="249" ht="30" customHeight="1" spans="1:5">
      <c r="A249" s="326" t="s">
        <v>1454</v>
      </c>
      <c r="B249" s="326" t="s">
        <v>1455</v>
      </c>
      <c r="C249" s="327">
        <v>974.79</v>
      </c>
      <c r="D249" s="327">
        <v>974.79</v>
      </c>
      <c r="E249" s="328"/>
    </row>
    <row r="250" ht="30" customHeight="1" spans="1:5">
      <c r="A250" s="326" t="s">
        <v>1456</v>
      </c>
      <c r="B250" s="326" t="s">
        <v>1457</v>
      </c>
      <c r="C250" s="327">
        <v>4590.8</v>
      </c>
      <c r="D250" s="327">
        <v>4490.27</v>
      </c>
      <c r="E250" s="328">
        <v>100.53</v>
      </c>
    </row>
    <row r="251" ht="30" customHeight="1" spans="1:5">
      <c r="A251" s="326" t="s">
        <v>1458</v>
      </c>
      <c r="B251" s="326" t="s">
        <v>1459</v>
      </c>
      <c r="C251" s="327">
        <v>3398.14</v>
      </c>
      <c r="D251" s="327">
        <v>3397.91</v>
      </c>
      <c r="E251" s="328">
        <v>0.23</v>
      </c>
    </row>
    <row r="252" ht="30" customHeight="1" spans="1:5">
      <c r="A252" s="326" t="s">
        <v>1460</v>
      </c>
      <c r="B252" s="326" t="s">
        <v>1461</v>
      </c>
      <c r="C252" s="327">
        <v>0.3</v>
      </c>
      <c r="D252" s="327">
        <v>0.3</v>
      </c>
      <c r="E252" s="328"/>
    </row>
    <row r="253" ht="30" customHeight="1" spans="1:5">
      <c r="A253" s="326" t="s">
        <v>1462</v>
      </c>
      <c r="B253" s="326" t="s">
        <v>1463</v>
      </c>
      <c r="C253" s="327">
        <v>4763.25</v>
      </c>
      <c r="D253" s="327"/>
      <c r="E253" s="328">
        <v>4763.25</v>
      </c>
    </row>
    <row r="254" ht="30" customHeight="1" spans="1:5">
      <c r="A254" s="326" t="s">
        <v>1464</v>
      </c>
      <c r="B254" s="326" t="s">
        <v>1465</v>
      </c>
      <c r="C254" s="327">
        <v>100</v>
      </c>
      <c r="D254" s="327"/>
      <c r="E254" s="328">
        <v>100</v>
      </c>
    </row>
    <row r="255" ht="30" customHeight="1" spans="1:5">
      <c r="A255" s="326" t="s">
        <v>1466</v>
      </c>
      <c r="B255" s="326" t="s">
        <v>1467</v>
      </c>
      <c r="C255" s="327">
        <v>4521.25</v>
      </c>
      <c r="D255" s="327"/>
      <c r="E255" s="328">
        <v>4521.25</v>
      </c>
    </row>
    <row r="256" ht="30" customHeight="1" spans="1:5">
      <c r="A256" s="326" t="s">
        <v>1468</v>
      </c>
      <c r="B256" s="326" t="s">
        <v>1469</v>
      </c>
      <c r="C256" s="327">
        <v>142</v>
      </c>
      <c r="D256" s="327"/>
      <c r="E256" s="328">
        <v>142</v>
      </c>
    </row>
    <row r="257" ht="30" customHeight="1" spans="1:5">
      <c r="A257" s="326" t="s">
        <v>1363</v>
      </c>
      <c r="B257" s="326" t="s">
        <v>1470</v>
      </c>
      <c r="C257" s="327">
        <v>73.1</v>
      </c>
      <c r="D257" s="327">
        <v>57.1</v>
      </c>
      <c r="E257" s="328">
        <v>16</v>
      </c>
    </row>
    <row r="258" ht="30" customHeight="1" spans="1:5">
      <c r="A258" s="326" t="s">
        <v>1471</v>
      </c>
      <c r="B258" s="326" t="s">
        <v>1472</v>
      </c>
      <c r="C258" s="327">
        <v>73.1</v>
      </c>
      <c r="D258" s="327">
        <v>57.1</v>
      </c>
      <c r="E258" s="328">
        <v>16</v>
      </c>
    </row>
    <row r="259" ht="30" customHeight="1" spans="1:5">
      <c r="A259" s="326" t="s">
        <v>1194</v>
      </c>
      <c r="B259" s="326" t="s">
        <v>1473</v>
      </c>
      <c r="C259" s="327">
        <v>3650.48</v>
      </c>
      <c r="D259" s="327"/>
      <c r="E259" s="328">
        <v>3650.48</v>
      </c>
    </row>
    <row r="260" ht="30" customHeight="1" spans="1:5">
      <c r="A260" s="326" t="s">
        <v>1474</v>
      </c>
      <c r="B260" s="326" t="s">
        <v>1475</v>
      </c>
      <c r="C260" s="327">
        <v>3650.48</v>
      </c>
      <c r="D260" s="327"/>
      <c r="E260" s="328">
        <v>3650.48</v>
      </c>
    </row>
    <row r="261" ht="30" customHeight="1" spans="1:5">
      <c r="A261" s="326" t="s">
        <v>1476</v>
      </c>
      <c r="B261" s="326" t="s">
        <v>1477</v>
      </c>
      <c r="C261" s="327">
        <v>553.62</v>
      </c>
      <c r="D261" s="327">
        <v>16.8</v>
      </c>
      <c r="E261" s="328">
        <v>536.82</v>
      </c>
    </row>
    <row r="262" ht="30" customHeight="1" spans="1:5">
      <c r="A262" s="326" t="s">
        <v>1059</v>
      </c>
      <c r="B262" s="326" t="s">
        <v>1478</v>
      </c>
      <c r="C262" s="327">
        <v>61.77</v>
      </c>
      <c r="D262" s="327">
        <v>16.8</v>
      </c>
      <c r="E262" s="328">
        <v>44.97</v>
      </c>
    </row>
    <row r="263" ht="30" customHeight="1" spans="1:5">
      <c r="A263" s="326" t="s">
        <v>1479</v>
      </c>
      <c r="B263" s="326" t="s">
        <v>1062</v>
      </c>
      <c r="C263" s="327">
        <v>61.77</v>
      </c>
      <c r="D263" s="327">
        <v>16.8</v>
      </c>
      <c r="E263" s="328">
        <v>44.97</v>
      </c>
    </row>
    <row r="264" ht="30" customHeight="1" spans="1:5">
      <c r="A264" s="326" t="s">
        <v>1067</v>
      </c>
      <c r="B264" s="326" t="s">
        <v>1480</v>
      </c>
      <c r="C264" s="327">
        <v>115.18</v>
      </c>
      <c r="D264" s="327"/>
      <c r="E264" s="328">
        <v>115.18</v>
      </c>
    </row>
    <row r="265" ht="30" customHeight="1" spans="1:5">
      <c r="A265" s="326" t="s">
        <v>1481</v>
      </c>
      <c r="B265" s="326" t="s">
        <v>1482</v>
      </c>
      <c r="C265" s="327">
        <v>115.18</v>
      </c>
      <c r="D265" s="327"/>
      <c r="E265" s="328">
        <v>115.18</v>
      </c>
    </row>
    <row r="266" ht="30" customHeight="1" spans="1:5">
      <c r="A266" s="326" t="s">
        <v>1078</v>
      </c>
      <c r="B266" s="326" t="s">
        <v>1483</v>
      </c>
      <c r="C266" s="327">
        <v>376.67</v>
      </c>
      <c r="D266" s="327"/>
      <c r="E266" s="328">
        <v>376.67</v>
      </c>
    </row>
    <row r="267" ht="30" customHeight="1" spans="1:5">
      <c r="A267" s="326" t="s">
        <v>1484</v>
      </c>
      <c r="B267" s="326" t="s">
        <v>1485</v>
      </c>
      <c r="C267" s="327">
        <v>376.67</v>
      </c>
      <c r="D267" s="327"/>
      <c r="E267" s="328">
        <v>376.67</v>
      </c>
    </row>
    <row r="268" ht="30" customHeight="1" spans="1:5">
      <c r="A268" s="326" t="s">
        <v>1486</v>
      </c>
      <c r="B268" s="326" t="s">
        <v>1487</v>
      </c>
      <c r="C268" s="327">
        <v>9536.94</v>
      </c>
      <c r="D268" s="327">
        <v>2509.36</v>
      </c>
      <c r="E268" s="328">
        <v>7027.58</v>
      </c>
    </row>
    <row r="269" ht="30" customHeight="1" spans="1:5">
      <c r="A269" s="326" t="s">
        <v>1059</v>
      </c>
      <c r="B269" s="326" t="s">
        <v>1488</v>
      </c>
      <c r="C269" s="327">
        <v>2569.01</v>
      </c>
      <c r="D269" s="327">
        <v>1340.49</v>
      </c>
      <c r="E269" s="328">
        <v>1228.52</v>
      </c>
    </row>
    <row r="270" ht="30" customHeight="1" spans="1:5">
      <c r="A270" s="326" t="s">
        <v>1489</v>
      </c>
      <c r="B270" s="326" t="s">
        <v>1062</v>
      </c>
      <c r="C270" s="327">
        <v>973.42</v>
      </c>
      <c r="D270" s="327">
        <v>327.83</v>
      </c>
      <c r="E270" s="328">
        <v>645.59</v>
      </c>
    </row>
    <row r="271" ht="30" customHeight="1" spans="1:5">
      <c r="A271" s="326" t="s">
        <v>1490</v>
      </c>
      <c r="B271" s="326" t="s">
        <v>1491</v>
      </c>
      <c r="C271" s="327">
        <v>768.07</v>
      </c>
      <c r="D271" s="327">
        <v>561.23</v>
      </c>
      <c r="E271" s="328">
        <v>206.84</v>
      </c>
    </row>
    <row r="272" ht="30" customHeight="1" spans="1:5">
      <c r="A272" s="326" t="s">
        <v>1492</v>
      </c>
      <c r="B272" s="326" t="s">
        <v>1493</v>
      </c>
      <c r="C272" s="327">
        <v>245.76</v>
      </c>
      <c r="D272" s="327">
        <v>96.06</v>
      </c>
      <c r="E272" s="328">
        <v>149.7</v>
      </c>
    </row>
    <row r="273" ht="30" customHeight="1" spans="1:5">
      <c r="A273" s="326" t="s">
        <v>1494</v>
      </c>
      <c r="B273" s="326" t="s">
        <v>1495</v>
      </c>
      <c r="C273" s="327">
        <v>581.76</v>
      </c>
      <c r="D273" s="327">
        <v>355.37</v>
      </c>
      <c r="E273" s="328">
        <v>226.39</v>
      </c>
    </row>
    <row r="274" ht="30" customHeight="1" spans="1:5">
      <c r="A274" s="326" t="s">
        <v>1067</v>
      </c>
      <c r="B274" s="326" t="s">
        <v>1496</v>
      </c>
      <c r="C274" s="327">
        <v>943.88</v>
      </c>
      <c r="D274" s="327">
        <v>590.88</v>
      </c>
      <c r="E274" s="328">
        <v>353</v>
      </c>
    </row>
    <row r="275" ht="30" customHeight="1" spans="1:5">
      <c r="A275" s="326" t="s">
        <v>1497</v>
      </c>
      <c r="B275" s="326" t="s">
        <v>1498</v>
      </c>
      <c r="C275" s="327">
        <v>943.88</v>
      </c>
      <c r="D275" s="327">
        <v>590.88</v>
      </c>
      <c r="E275" s="328">
        <v>353</v>
      </c>
    </row>
    <row r="276" ht="30" customHeight="1" spans="1:5">
      <c r="A276" s="326" t="s">
        <v>1078</v>
      </c>
      <c r="B276" s="326" t="s">
        <v>1499</v>
      </c>
      <c r="C276" s="327">
        <v>690.98</v>
      </c>
      <c r="D276" s="327">
        <v>64.98</v>
      </c>
      <c r="E276" s="328">
        <v>626</v>
      </c>
    </row>
    <row r="277" ht="30" customHeight="1" spans="1:5">
      <c r="A277" s="326" t="s">
        <v>1500</v>
      </c>
      <c r="B277" s="326" t="s">
        <v>1501</v>
      </c>
      <c r="C277" s="327">
        <v>690.98</v>
      </c>
      <c r="D277" s="327">
        <v>64.98</v>
      </c>
      <c r="E277" s="328">
        <v>626</v>
      </c>
    </row>
    <row r="278" ht="30" customHeight="1" spans="1:5">
      <c r="A278" s="326" t="s">
        <v>1095</v>
      </c>
      <c r="B278" s="326" t="s">
        <v>1502</v>
      </c>
      <c r="C278" s="327">
        <v>5166.74</v>
      </c>
      <c r="D278" s="327">
        <v>406.68</v>
      </c>
      <c r="E278" s="328">
        <v>4760.06</v>
      </c>
    </row>
    <row r="279" ht="30" customHeight="1" spans="1:5">
      <c r="A279" s="326" t="s">
        <v>1503</v>
      </c>
      <c r="B279" s="326" t="s">
        <v>1504</v>
      </c>
      <c r="C279" s="327">
        <v>5166.74</v>
      </c>
      <c r="D279" s="327">
        <v>406.68</v>
      </c>
      <c r="E279" s="328">
        <v>4760.06</v>
      </c>
    </row>
    <row r="280" ht="30" customHeight="1" spans="1:5">
      <c r="A280" s="326" t="s">
        <v>1102</v>
      </c>
      <c r="B280" s="326" t="s">
        <v>1505</v>
      </c>
      <c r="C280" s="327">
        <v>166.33</v>
      </c>
      <c r="D280" s="327">
        <v>106.33</v>
      </c>
      <c r="E280" s="328">
        <v>60</v>
      </c>
    </row>
    <row r="281" ht="30" customHeight="1" spans="1:5">
      <c r="A281" s="326" t="s">
        <v>1506</v>
      </c>
      <c r="B281" s="326" t="s">
        <v>1507</v>
      </c>
      <c r="C281" s="327">
        <v>166.33</v>
      </c>
      <c r="D281" s="327">
        <v>106.33</v>
      </c>
      <c r="E281" s="328">
        <v>60</v>
      </c>
    </row>
    <row r="282" ht="30" customHeight="1" spans="1:5">
      <c r="A282" s="326" t="s">
        <v>1508</v>
      </c>
      <c r="B282" s="326" t="s">
        <v>1509</v>
      </c>
      <c r="C282" s="327">
        <v>23705.76</v>
      </c>
      <c r="D282" s="327">
        <v>5580.03</v>
      </c>
      <c r="E282" s="328">
        <v>18125.73</v>
      </c>
    </row>
    <row r="283" ht="30" customHeight="1" spans="1:5">
      <c r="A283" s="326" t="s">
        <v>1059</v>
      </c>
      <c r="B283" s="326" t="s">
        <v>1510</v>
      </c>
      <c r="C283" s="327">
        <v>16894.17</v>
      </c>
      <c r="D283" s="327">
        <v>2887.64</v>
      </c>
      <c r="E283" s="328">
        <v>14006.53</v>
      </c>
    </row>
    <row r="284" ht="30" customHeight="1" spans="1:5">
      <c r="A284" s="326" t="s">
        <v>1511</v>
      </c>
      <c r="B284" s="326" t="s">
        <v>1062</v>
      </c>
      <c r="C284" s="327">
        <v>538.39</v>
      </c>
      <c r="D284" s="327">
        <v>328.39</v>
      </c>
      <c r="E284" s="328">
        <v>210</v>
      </c>
    </row>
    <row r="285" ht="30" customHeight="1" spans="1:5">
      <c r="A285" s="326" t="s">
        <v>1512</v>
      </c>
      <c r="B285" s="326" t="s">
        <v>1090</v>
      </c>
      <c r="C285" s="327">
        <v>3256.78</v>
      </c>
      <c r="D285" s="327">
        <v>2556.25</v>
      </c>
      <c r="E285" s="328">
        <v>700.53</v>
      </c>
    </row>
    <row r="286" ht="30" customHeight="1" spans="1:5">
      <c r="A286" s="326" t="s">
        <v>1513</v>
      </c>
      <c r="B286" s="326" t="s">
        <v>1514</v>
      </c>
      <c r="C286" s="327">
        <v>10</v>
      </c>
      <c r="D286" s="327"/>
      <c r="E286" s="328">
        <v>10</v>
      </c>
    </row>
    <row r="287" ht="30" customHeight="1" spans="1:5">
      <c r="A287" s="326" t="s">
        <v>1515</v>
      </c>
      <c r="B287" s="326" t="s">
        <v>1516</v>
      </c>
      <c r="C287" s="327">
        <v>15</v>
      </c>
      <c r="D287" s="327"/>
      <c r="E287" s="328">
        <v>15</v>
      </c>
    </row>
    <row r="288" ht="30" customHeight="1" spans="1:5">
      <c r="A288" s="326" t="s">
        <v>1517</v>
      </c>
      <c r="B288" s="326" t="s">
        <v>1518</v>
      </c>
      <c r="C288" s="327">
        <v>33</v>
      </c>
      <c r="D288" s="327">
        <v>3</v>
      </c>
      <c r="E288" s="328">
        <v>30</v>
      </c>
    </row>
    <row r="289" ht="30" customHeight="1" spans="1:5">
      <c r="A289" s="326" t="s">
        <v>1519</v>
      </c>
      <c r="B289" s="326" t="s">
        <v>1520</v>
      </c>
      <c r="C289" s="327">
        <v>13</v>
      </c>
      <c r="D289" s="327"/>
      <c r="E289" s="328">
        <v>13</v>
      </c>
    </row>
    <row r="290" ht="30" customHeight="1" spans="1:5">
      <c r="A290" s="326" t="s">
        <v>1521</v>
      </c>
      <c r="B290" s="326" t="s">
        <v>1522</v>
      </c>
      <c r="C290" s="327">
        <v>28</v>
      </c>
      <c r="D290" s="327"/>
      <c r="E290" s="328">
        <v>28</v>
      </c>
    </row>
    <row r="291" ht="30" customHeight="1" spans="1:5">
      <c r="A291" s="326" t="s">
        <v>1523</v>
      </c>
      <c r="B291" s="326" t="s">
        <v>1524</v>
      </c>
      <c r="C291" s="327">
        <v>13000</v>
      </c>
      <c r="D291" s="327"/>
      <c r="E291" s="328">
        <v>13000</v>
      </c>
    </row>
    <row r="292" ht="30" customHeight="1" spans="1:5">
      <c r="A292" s="326" t="s">
        <v>1067</v>
      </c>
      <c r="B292" s="326" t="s">
        <v>1525</v>
      </c>
      <c r="C292" s="327">
        <v>1520.72</v>
      </c>
      <c r="D292" s="327">
        <v>1245.92</v>
      </c>
      <c r="E292" s="328">
        <v>274.8</v>
      </c>
    </row>
    <row r="293" ht="30" customHeight="1" spans="1:5">
      <c r="A293" s="326" t="s">
        <v>1526</v>
      </c>
      <c r="B293" s="326" t="s">
        <v>1062</v>
      </c>
      <c r="C293" s="327">
        <v>443.28</v>
      </c>
      <c r="D293" s="327">
        <v>245.48</v>
      </c>
      <c r="E293" s="328">
        <v>197.8</v>
      </c>
    </row>
    <row r="294" ht="30" customHeight="1" spans="1:5">
      <c r="A294" s="326" t="s">
        <v>1527</v>
      </c>
      <c r="B294" s="326" t="s">
        <v>1528</v>
      </c>
      <c r="C294" s="327">
        <v>1000.44</v>
      </c>
      <c r="D294" s="327">
        <v>1000.44</v>
      </c>
      <c r="E294" s="328"/>
    </row>
    <row r="295" ht="30" customHeight="1" spans="1:5">
      <c r="A295" s="326" t="s">
        <v>1529</v>
      </c>
      <c r="B295" s="326" t="s">
        <v>1530</v>
      </c>
      <c r="C295" s="327">
        <v>77</v>
      </c>
      <c r="D295" s="327"/>
      <c r="E295" s="328">
        <v>77</v>
      </c>
    </row>
    <row r="296" ht="30" customHeight="1" spans="1:5">
      <c r="A296" s="326" t="s">
        <v>1078</v>
      </c>
      <c r="B296" s="326" t="s">
        <v>1531</v>
      </c>
      <c r="C296" s="327">
        <v>1327.27</v>
      </c>
      <c r="D296" s="327">
        <v>1215.47</v>
      </c>
      <c r="E296" s="328">
        <v>111.8</v>
      </c>
    </row>
    <row r="297" ht="30" customHeight="1" spans="1:5">
      <c r="A297" s="326" t="s">
        <v>1532</v>
      </c>
      <c r="B297" s="326" t="s">
        <v>1062</v>
      </c>
      <c r="C297" s="327">
        <v>738.51</v>
      </c>
      <c r="D297" s="327">
        <v>721.71</v>
      </c>
      <c r="E297" s="328">
        <v>16.8</v>
      </c>
    </row>
    <row r="298" ht="30" customHeight="1" spans="1:5">
      <c r="A298" s="326" t="s">
        <v>1533</v>
      </c>
      <c r="B298" s="326" t="s">
        <v>1534</v>
      </c>
      <c r="C298" s="327">
        <v>10</v>
      </c>
      <c r="D298" s="327"/>
      <c r="E298" s="328">
        <v>10</v>
      </c>
    </row>
    <row r="299" ht="30" customHeight="1" spans="1:5">
      <c r="A299" s="326" t="s">
        <v>1535</v>
      </c>
      <c r="B299" s="326" t="s">
        <v>1536</v>
      </c>
      <c r="C299" s="327">
        <v>112.19</v>
      </c>
      <c r="D299" s="327">
        <v>112.19</v>
      </c>
      <c r="E299" s="328"/>
    </row>
    <row r="300" ht="30" customHeight="1" spans="1:5">
      <c r="A300" s="326" t="s">
        <v>1537</v>
      </c>
      <c r="B300" s="326" t="s">
        <v>1538</v>
      </c>
      <c r="C300" s="327">
        <v>381.57</v>
      </c>
      <c r="D300" s="327">
        <v>381.57</v>
      </c>
      <c r="E300" s="328"/>
    </row>
    <row r="301" ht="30" customHeight="1" spans="1:5">
      <c r="A301" s="326" t="s">
        <v>1539</v>
      </c>
      <c r="B301" s="326" t="s">
        <v>1540</v>
      </c>
      <c r="C301" s="327">
        <v>40</v>
      </c>
      <c r="D301" s="327"/>
      <c r="E301" s="328">
        <v>40</v>
      </c>
    </row>
    <row r="302" ht="30" customHeight="1" spans="1:5">
      <c r="A302" s="326" t="s">
        <v>1541</v>
      </c>
      <c r="B302" s="326" t="s">
        <v>1542</v>
      </c>
      <c r="C302" s="327">
        <v>45</v>
      </c>
      <c r="D302" s="327"/>
      <c r="E302" s="328">
        <v>45</v>
      </c>
    </row>
    <row r="303" ht="30" customHeight="1" spans="1:5">
      <c r="A303" s="326" t="s">
        <v>1095</v>
      </c>
      <c r="B303" s="326" t="s">
        <v>1543</v>
      </c>
      <c r="C303" s="327">
        <v>3786</v>
      </c>
      <c r="D303" s="327">
        <v>231</v>
      </c>
      <c r="E303" s="328">
        <v>3555</v>
      </c>
    </row>
    <row r="304" ht="30" customHeight="1" spans="1:5">
      <c r="A304" s="326" t="s">
        <v>1544</v>
      </c>
      <c r="B304" s="326" t="s">
        <v>1062</v>
      </c>
      <c r="C304" s="327">
        <v>474.41</v>
      </c>
      <c r="D304" s="327">
        <v>219.41</v>
      </c>
      <c r="E304" s="328">
        <v>255</v>
      </c>
    </row>
    <row r="305" ht="30" customHeight="1" spans="1:5">
      <c r="A305" s="326" t="s">
        <v>1545</v>
      </c>
      <c r="B305" s="326" t="s">
        <v>1082</v>
      </c>
      <c r="C305" s="327">
        <v>11.59</v>
      </c>
      <c r="D305" s="327">
        <v>11.59</v>
      </c>
      <c r="E305" s="328"/>
    </row>
    <row r="306" ht="30" customHeight="1" spans="1:5">
      <c r="A306" s="326" t="s">
        <v>1546</v>
      </c>
      <c r="B306" s="326" t="s">
        <v>1547</v>
      </c>
      <c r="C306" s="327">
        <v>3300</v>
      </c>
      <c r="D306" s="327"/>
      <c r="E306" s="328">
        <v>3300</v>
      </c>
    </row>
    <row r="307" ht="30" customHeight="1" spans="1:5">
      <c r="A307" s="326" t="s">
        <v>1115</v>
      </c>
      <c r="B307" s="326" t="s">
        <v>1548</v>
      </c>
      <c r="C307" s="327">
        <v>177.6</v>
      </c>
      <c r="D307" s="327"/>
      <c r="E307" s="328">
        <v>177.6</v>
      </c>
    </row>
    <row r="308" ht="30" customHeight="1" spans="1:5">
      <c r="A308" s="326" t="s">
        <v>1549</v>
      </c>
      <c r="B308" s="326" t="s">
        <v>1550</v>
      </c>
      <c r="C308" s="327">
        <v>177.6</v>
      </c>
      <c r="D308" s="327"/>
      <c r="E308" s="328">
        <v>177.6</v>
      </c>
    </row>
    <row r="309" ht="30" customHeight="1" spans="1:5">
      <c r="A309" s="326" t="s">
        <v>1551</v>
      </c>
      <c r="B309" s="326" t="s">
        <v>1552</v>
      </c>
      <c r="C309" s="327">
        <v>1115.4</v>
      </c>
      <c r="D309" s="327">
        <v>477.34</v>
      </c>
      <c r="E309" s="328">
        <v>638.06</v>
      </c>
    </row>
    <row r="310" ht="30" customHeight="1" spans="1:5">
      <c r="A310" s="326" t="s">
        <v>1059</v>
      </c>
      <c r="B310" s="326" t="s">
        <v>1553</v>
      </c>
      <c r="C310" s="327">
        <v>876.04</v>
      </c>
      <c r="D310" s="327">
        <v>477.34</v>
      </c>
      <c r="E310" s="328">
        <v>398.7</v>
      </c>
    </row>
    <row r="311" ht="30" customHeight="1" spans="1:5">
      <c r="A311" s="326" t="s">
        <v>1554</v>
      </c>
      <c r="B311" s="326" t="s">
        <v>1062</v>
      </c>
      <c r="C311" s="327">
        <v>676.04</v>
      </c>
      <c r="D311" s="327">
        <v>477.34</v>
      </c>
      <c r="E311" s="328">
        <v>198.7</v>
      </c>
    </row>
    <row r="312" ht="30" customHeight="1" spans="1:5">
      <c r="A312" s="326" t="s">
        <v>1555</v>
      </c>
      <c r="B312" s="326" t="s">
        <v>1556</v>
      </c>
      <c r="C312" s="327">
        <v>200</v>
      </c>
      <c r="D312" s="327"/>
      <c r="E312" s="328">
        <v>200</v>
      </c>
    </row>
    <row r="313" ht="30" customHeight="1" spans="1:5">
      <c r="A313" s="326" t="s">
        <v>1194</v>
      </c>
      <c r="B313" s="326" t="s">
        <v>1557</v>
      </c>
      <c r="C313" s="327">
        <v>239.36</v>
      </c>
      <c r="D313" s="327"/>
      <c r="E313" s="328">
        <v>239.36</v>
      </c>
    </row>
    <row r="314" ht="30" customHeight="1" spans="1:5">
      <c r="A314" s="326" t="s">
        <v>1558</v>
      </c>
      <c r="B314" s="326" t="s">
        <v>1559</v>
      </c>
      <c r="C314" s="327">
        <v>239.36</v>
      </c>
      <c r="D314" s="327"/>
      <c r="E314" s="328">
        <v>239.36</v>
      </c>
    </row>
    <row r="315" ht="30" customHeight="1" spans="1:5">
      <c r="A315" s="326" t="s">
        <v>1560</v>
      </c>
      <c r="B315" s="326" t="s">
        <v>1561</v>
      </c>
      <c r="C315" s="327">
        <v>467.56</v>
      </c>
      <c r="D315" s="327">
        <v>412.56</v>
      </c>
      <c r="E315" s="328">
        <v>55</v>
      </c>
    </row>
    <row r="316" ht="30" customHeight="1" spans="1:5">
      <c r="A316" s="326" t="s">
        <v>1095</v>
      </c>
      <c r="B316" s="326" t="s">
        <v>1562</v>
      </c>
      <c r="C316" s="327">
        <v>210.73</v>
      </c>
      <c r="D316" s="327">
        <v>170.73</v>
      </c>
      <c r="E316" s="328">
        <v>40</v>
      </c>
    </row>
    <row r="317" ht="30" customHeight="1" spans="1:5">
      <c r="A317" s="326" t="s">
        <v>1563</v>
      </c>
      <c r="B317" s="326" t="s">
        <v>1062</v>
      </c>
      <c r="C317" s="327">
        <v>210.73</v>
      </c>
      <c r="D317" s="327">
        <v>170.73</v>
      </c>
      <c r="E317" s="328">
        <v>40</v>
      </c>
    </row>
    <row r="318" ht="30" customHeight="1" spans="1:5">
      <c r="A318" s="326" t="s">
        <v>1108</v>
      </c>
      <c r="B318" s="326" t="s">
        <v>1564</v>
      </c>
      <c r="C318" s="327">
        <v>120.22</v>
      </c>
      <c r="D318" s="327">
        <v>120.22</v>
      </c>
      <c r="E318" s="328"/>
    </row>
    <row r="319" ht="30" customHeight="1" spans="1:5">
      <c r="A319" s="326" t="s">
        <v>1565</v>
      </c>
      <c r="B319" s="326" t="s">
        <v>1566</v>
      </c>
      <c r="C319" s="327">
        <v>120.22</v>
      </c>
      <c r="D319" s="327">
        <v>120.22</v>
      </c>
      <c r="E319" s="328"/>
    </row>
    <row r="320" ht="30" customHeight="1" spans="1:5">
      <c r="A320" s="326" t="s">
        <v>1115</v>
      </c>
      <c r="B320" s="326" t="s">
        <v>1567</v>
      </c>
      <c r="C320" s="327">
        <v>136.61</v>
      </c>
      <c r="D320" s="327">
        <v>121.61</v>
      </c>
      <c r="E320" s="328">
        <v>15</v>
      </c>
    </row>
    <row r="321" ht="30" customHeight="1" spans="1:5">
      <c r="A321" s="326" t="s">
        <v>1568</v>
      </c>
      <c r="B321" s="326" t="s">
        <v>1062</v>
      </c>
      <c r="C321" s="327">
        <v>136.61</v>
      </c>
      <c r="D321" s="327">
        <v>121.61</v>
      </c>
      <c r="E321" s="328">
        <v>15</v>
      </c>
    </row>
    <row r="322" ht="30" customHeight="1" spans="1:5">
      <c r="A322" s="326" t="s">
        <v>1569</v>
      </c>
      <c r="B322" s="326" t="s">
        <v>1570</v>
      </c>
      <c r="C322" s="327">
        <v>126.56</v>
      </c>
      <c r="D322" s="327">
        <v>126.56</v>
      </c>
      <c r="E322" s="328"/>
    </row>
    <row r="323" ht="30" customHeight="1" spans="1:5">
      <c r="A323" s="326" t="s">
        <v>1067</v>
      </c>
      <c r="B323" s="326" t="s">
        <v>1571</v>
      </c>
      <c r="C323" s="327">
        <v>126.56</v>
      </c>
      <c r="D323" s="327">
        <v>126.56</v>
      </c>
      <c r="E323" s="328"/>
    </row>
    <row r="324" ht="30" customHeight="1" spans="1:5">
      <c r="A324" s="326" t="s">
        <v>1572</v>
      </c>
      <c r="B324" s="326" t="s">
        <v>1062</v>
      </c>
      <c r="C324" s="327">
        <v>126.56</v>
      </c>
      <c r="D324" s="327">
        <v>126.56</v>
      </c>
      <c r="E324" s="328"/>
    </row>
    <row r="325" ht="30" customHeight="1" spans="1:5">
      <c r="A325" s="326" t="s">
        <v>1573</v>
      </c>
      <c r="B325" s="326" t="s">
        <v>1574</v>
      </c>
      <c r="C325" s="327">
        <v>230</v>
      </c>
      <c r="D325" s="327"/>
      <c r="E325" s="328">
        <v>230</v>
      </c>
    </row>
    <row r="326" ht="30" customHeight="1" spans="1:5">
      <c r="A326" s="326" t="s">
        <v>1059</v>
      </c>
      <c r="B326" s="326" t="s">
        <v>1575</v>
      </c>
      <c r="C326" s="327">
        <v>30</v>
      </c>
      <c r="D326" s="327"/>
      <c r="E326" s="328">
        <v>30</v>
      </c>
    </row>
    <row r="327" ht="30" customHeight="1" spans="1:5">
      <c r="A327" s="326" t="s">
        <v>1576</v>
      </c>
      <c r="B327" s="326" t="s">
        <v>1062</v>
      </c>
      <c r="C327" s="327">
        <v>30</v>
      </c>
      <c r="D327" s="327"/>
      <c r="E327" s="328">
        <v>30</v>
      </c>
    </row>
    <row r="328" ht="30" customHeight="1" spans="1:5">
      <c r="A328" s="326" t="s">
        <v>1078</v>
      </c>
      <c r="B328" s="326" t="s">
        <v>1577</v>
      </c>
      <c r="C328" s="327">
        <v>200</v>
      </c>
      <c r="D328" s="327"/>
      <c r="E328" s="328">
        <v>200</v>
      </c>
    </row>
    <row r="329" ht="30" customHeight="1" spans="1:5">
      <c r="A329" s="326" t="s">
        <v>1578</v>
      </c>
      <c r="B329" s="326" t="s">
        <v>1579</v>
      </c>
      <c r="C329" s="327">
        <v>200</v>
      </c>
      <c r="D329" s="327"/>
      <c r="E329" s="328">
        <v>200</v>
      </c>
    </row>
    <row r="330" ht="30" customHeight="1" spans="1:5">
      <c r="A330" s="326" t="s">
        <v>1580</v>
      </c>
      <c r="B330" s="326" t="s">
        <v>1581</v>
      </c>
      <c r="C330" s="327">
        <v>2771.13</v>
      </c>
      <c r="D330" s="327">
        <v>1188.3</v>
      </c>
      <c r="E330" s="328">
        <v>1582.83</v>
      </c>
    </row>
    <row r="331" ht="30" customHeight="1" spans="1:5">
      <c r="A331" s="326" t="s">
        <v>1059</v>
      </c>
      <c r="B331" s="326" t="s">
        <v>1582</v>
      </c>
      <c r="C331" s="327">
        <v>2719.7</v>
      </c>
      <c r="D331" s="327">
        <v>1188.3</v>
      </c>
      <c r="E331" s="328">
        <v>1531.4</v>
      </c>
    </row>
    <row r="332" ht="30" customHeight="1" spans="1:5">
      <c r="A332" s="326" t="s">
        <v>1583</v>
      </c>
      <c r="B332" s="326" t="s">
        <v>1062</v>
      </c>
      <c r="C332" s="327">
        <v>1789.9</v>
      </c>
      <c r="D332" s="327">
        <v>1188.3</v>
      </c>
      <c r="E332" s="328">
        <v>601.6</v>
      </c>
    </row>
    <row r="333" ht="30" customHeight="1" spans="1:5">
      <c r="A333" s="326" t="s">
        <v>1584</v>
      </c>
      <c r="B333" s="326" t="s">
        <v>1585</v>
      </c>
      <c r="C333" s="327">
        <v>710</v>
      </c>
      <c r="D333" s="327"/>
      <c r="E333" s="328">
        <v>710</v>
      </c>
    </row>
    <row r="334" ht="30" customHeight="1" spans="1:5">
      <c r="A334" s="326" t="s">
        <v>1586</v>
      </c>
      <c r="B334" s="326" t="s">
        <v>1587</v>
      </c>
      <c r="C334" s="327">
        <v>65</v>
      </c>
      <c r="D334" s="327"/>
      <c r="E334" s="328">
        <v>65</v>
      </c>
    </row>
    <row r="335" ht="30" customHeight="1" spans="1:5">
      <c r="A335" s="326" t="s">
        <v>1588</v>
      </c>
      <c r="B335" s="326" t="s">
        <v>1589</v>
      </c>
      <c r="C335" s="327">
        <v>30</v>
      </c>
      <c r="D335" s="327"/>
      <c r="E335" s="328">
        <v>30</v>
      </c>
    </row>
    <row r="336" ht="30" customHeight="1" spans="1:5">
      <c r="A336" s="326" t="s">
        <v>1590</v>
      </c>
      <c r="B336" s="326" t="s">
        <v>1591</v>
      </c>
      <c r="C336" s="327">
        <v>12</v>
      </c>
      <c r="D336" s="327"/>
      <c r="E336" s="328">
        <v>12</v>
      </c>
    </row>
    <row r="337" ht="30" customHeight="1" spans="1:5">
      <c r="A337" s="326" t="s">
        <v>1592</v>
      </c>
      <c r="B337" s="326" t="s">
        <v>1593</v>
      </c>
      <c r="C337" s="327">
        <v>112.8</v>
      </c>
      <c r="D337" s="327"/>
      <c r="E337" s="328">
        <v>112.8</v>
      </c>
    </row>
    <row r="338" ht="30" customHeight="1" spans="1:5">
      <c r="A338" s="326" t="s">
        <v>1095</v>
      </c>
      <c r="B338" s="326" t="s">
        <v>1594</v>
      </c>
      <c r="C338" s="327">
        <v>51.43</v>
      </c>
      <c r="D338" s="327"/>
      <c r="E338" s="328">
        <v>51.43</v>
      </c>
    </row>
    <row r="339" ht="30" customHeight="1" spans="1:5">
      <c r="A339" s="326" t="s">
        <v>1595</v>
      </c>
      <c r="B339" s="326" t="s">
        <v>1596</v>
      </c>
      <c r="C339" s="327">
        <v>51.43</v>
      </c>
      <c r="D339" s="327"/>
      <c r="E339" s="328">
        <v>51.43</v>
      </c>
    </row>
    <row r="340" ht="30" customHeight="1" spans="1:5">
      <c r="A340" s="326" t="s">
        <v>1597</v>
      </c>
      <c r="B340" s="326" t="s">
        <v>1598</v>
      </c>
      <c r="C340" s="327">
        <v>8457.58</v>
      </c>
      <c r="D340" s="327">
        <v>8457.02</v>
      </c>
      <c r="E340" s="328">
        <v>0.56</v>
      </c>
    </row>
    <row r="341" ht="30" customHeight="1" spans="1:5">
      <c r="A341" s="326" t="s">
        <v>1067</v>
      </c>
      <c r="B341" s="326" t="s">
        <v>1599</v>
      </c>
      <c r="C341" s="327">
        <v>8457.58</v>
      </c>
      <c r="D341" s="327">
        <v>8457.02</v>
      </c>
      <c r="E341" s="328">
        <v>0.56</v>
      </c>
    </row>
    <row r="342" ht="30" customHeight="1" spans="1:5">
      <c r="A342" s="326" t="s">
        <v>1600</v>
      </c>
      <c r="B342" s="326" t="s">
        <v>1601</v>
      </c>
      <c r="C342" s="327">
        <v>8457.58</v>
      </c>
      <c r="D342" s="327">
        <v>8457.02</v>
      </c>
      <c r="E342" s="328">
        <v>0.56</v>
      </c>
    </row>
    <row r="343" ht="30" customHeight="1" spans="1:5">
      <c r="A343" s="326" t="s">
        <v>1602</v>
      </c>
      <c r="B343" s="326" t="s">
        <v>1603</v>
      </c>
      <c r="C343" s="327">
        <v>97.08</v>
      </c>
      <c r="D343" s="327">
        <v>59.08</v>
      </c>
      <c r="E343" s="328">
        <v>38</v>
      </c>
    </row>
    <row r="344" ht="30" customHeight="1" spans="1:5">
      <c r="A344" s="326" t="s">
        <v>1059</v>
      </c>
      <c r="B344" s="326" t="s">
        <v>1604</v>
      </c>
      <c r="C344" s="327">
        <v>97.08</v>
      </c>
      <c r="D344" s="327">
        <v>59.08</v>
      </c>
      <c r="E344" s="328">
        <v>38</v>
      </c>
    </row>
    <row r="345" ht="30" customHeight="1" spans="1:5">
      <c r="A345" s="326" t="s">
        <v>1605</v>
      </c>
      <c r="B345" s="326" t="s">
        <v>1090</v>
      </c>
      <c r="C345" s="327">
        <v>97.08</v>
      </c>
      <c r="D345" s="327">
        <v>59.08</v>
      </c>
      <c r="E345" s="328">
        <v>38</v>
      </c>
    </row>
    <row r="346" ht="30" customHeight="1" spans="1:5">
      <c r="A346" s="326" t="s">
        <v>1606</v>
      </c>
      <c r="B346" s="326" t="s">
        <v>1607</v>
      </c>
      <c r="C346" s="327">
        <v>3467.36</v>
      </c>
      <c r="D346" s="327">
        <v>470.15</v>
      </c>
      <c r="E346" s="328">
        <v>2997.21</v>
      </c>
    </row>
    <row r="347" ht="30" customHeight="1" spans="1:5">
      <c r="A347" s="326" t="s">
        <v>1059</v>
      </c>
      <c r="B347" s="326" t="s">
        <v>1608</v>
      </c>
      <c r="C347" s="327">
        <v>486.91</v>
      </c>
      <c r="D347" s="327">
        <v>414.2</v>
      </c>
      <c r="E347" s="328">
        <v>72.71</v>
      </c>
    </row>
    <row r="348" ht="30" customHeight="1" spans="1:5">
      <c r="A348" s="326" t="s">
        <v>1609</v>
      </c>
      <c r="B348" s="326" t="s">
        <v>1062</v>
      </c>
      <c r="C348" s="327">
        <v>414.2</v>
      </c>
      <c r="D348" s="327">
        <v>414.2</v>
      </c>
      <c r="E348" s="328"/>
    </row>
    <row r="349" ht="30" customHeight="1" spans="1:5">
      <c r="A349" s="326" t="s">
        <v>1610</v>
      </c>
      <c r="B349" s="326" t="s">
        <v>1611</v>
      </c>
      <c r="C349" s="327">
        <v>70</v>
      </c>
      <c r="D349" s="327"/>
      <c r="E349" s="328">
        <v>70</v>
      </c>
    </row>
    <row r="350" ht="30" customHeight="1" spans="1:5">
      <c r="A350" s="326" t="s">
        <v>1612</v>
      </c>
      <c r="B350" s="326" t="s">
        <v>1613</v>
      </c>
      <c r="C350" s="327">
        <v>2.71</v>
      </c>
      <c r="D350" s="327"/>
      <c r="E350" s="328">
        <v>2.71</v>
      </c>
    </row>
    <row r="351" ht="30" customHeight="1" spans="1:5">
      <c r="A351" s="326" t="s">
        <v>1078</v>
      </c>
      <c r="B351" s="326" t="s">
        <v>1614</v>
      </c>
      <c r="C351" s="327">
        <v>387</v>
      </c>
      <c r="D351" s="327">
        <v>15</v>
      </c>
      <c r="E351" s="328">
        <v>372</v>
      </c>
    </row>
    <row r="352" ht="30" customHeight="1" spans="1:5">
      <c r="A352" s="326" t="s">
        <v>1615</v>
      </c>
      <c r="B352" s="326" t="s">
        <v>1062</v>
      </c>
      <c r="C352" s="327">
        <v>372</v>
      </c>
      <c r="D352" s="327"/>
      <c r="E352" s="328">
        <v>372</v>
      </c>
    </row>
    <row r="353" ht="30" customHeight="1" spans="1:7">
      <c r="A353" s="326" t="s">
        <v>1616</v>
      </c>
      <c r="B353" s="326" t="s">
        <v>1617</v>
      </c>
      <c r="C353" s="327">
        <v>15</v>
      </c>
      <c r="D353" s="327">
        <v>15</v>
      </c>
      <c r="E353" s="328"/>
      <c r="F353" s="331"/>
      <c r="G353" s="331"/>
    </row>
    <row r="354" ht="30" customHeight="1" spans="1:7">
      <c r="A354" s="326" t="s">
        <v>1095</v>
      </c>
      <c r="B354" s="326" t="s">
        <v>1618</v>
      </c>
      <c r="C354" s="327">
        <v>83.45</v>
      </c>
      <c r="D354" s="327">
        <v>40.95</v>
      </c>
      <c r="E354" s="328">
        <v>42.5</v>
      </c>
      <c r="F354" s="331"/>
      <c r="G354" s="331"/>
    </row>
    <row r="355" ht="30" customHeight="1" spans="1:7">
      <c r="A355" s="326" t="s">
        <v>1619</v>
      </c>
      <c r="B355" s="326" t="s">
        <v>1062</v>
      </c>
      <c r="C355" s="327">
        <v>40.95</v>
      </c>
      <c r="D355" s="327">
        <v>40.95</v>
      </c>
      <c r="E355" s="328"/>
      <c r="F355" s="331"/>
      <c r="G355" s="331"/>
    </row>
    <row r="356" ht="30" customHeight="1" spans="1:7">
      <c r="A356" s="326" t="s">
        <v>1620</v>
      </c>
      <c r="B356" s="326" t="s">
        <v>1621</v>
      </c>
      <c r="C356" s="327">
        <v>42.5</v>
      </c>
      <c r="D356" s="327"/>
      <c r="E356" s="328">
        <v>42.5</v>
      </c>
      <c r="F356" s="331"/>
      <c r="G356" s="331"/>
    </row>
    <row r="357" ht="30" customHeight="1" spans="1:7">
      <c r="A357" s="326" t="s">
        <v>1102</v>
      </c>
      <c r="B357" s="326" t="s">
        <v>1622</v>
      </c>
      <c r="C357" s="327">
        <v>2510</v>
      </c>
      <c r="D357" s="327"/>
      <c r="E357" s="328">
        <v>2510</v>
      </c>
      <c r="F357" s="331"/>
      <c r="G357" s="331"/>
    </row>
    <row r="358" ht="30" customHeight="1" spans="1:7">
      <c r="A358" s="326" t="s">
        <v>1623</v>
      </c>
      <c r="B358" s="326" t="s">
        <v>1624</v>
      </c>
      <c r="C358" s="327">
        <v>2500</v>
      </c>
      <c r="D358" s="327"/>
      <c r="E358" s="328">
        <v>2500</v>
      </c>
      <c r="F358" s="331"/>
      <c r="G358" s="331"/>
    </row>
    <row r="359" ht="30" customHeight="1" spans="1:7">
      <c r="A359" s="326" t="s">
        <v>1625</v>
      </c>
      <c r="B359" s="326" t="s">
        <v>1626</v>
      </c>
      <c r="C359" s="327">
        <v>10</v>
      </c>
      <c r="D359" s="327"/>
      <c r="E359" s="328">
        <v>10</v>
      </c>
      <c r="F359" s="331"/>
      <c r="G359" s="331"/>
    </row>
    <row r="360" ht="30" customHeight="1" spans="1:7">
      <c r="A360" s="326" t="s">
        <v>1627</v>
      </c>
      <c r="B360" s="326" t="s">
        <v>1628</v>
      </c>
      <c r="C360" s="327">
        <v>40.5</v>
      </c>
      <c r="D360" s="327"/>
      <c r="E360" s="328">
        <v>40.5</v>
      </c>
      <c r="F360" s="331"/>
      <c r="G360" s="331"/>
    </row>
    <row r="361" ht="30" customHeight="1" spans="1:7">
      <c r="A361" s="326" t="s">
        <v>1194</v>
      </c>
      <c r="B361" s="326" t="s">
        <v>1629</v>
      </c>
      <c r="C361" s="327">
        <v>40.5</v>
      </c>
      <c r="D361" s="327"/>
      <c r="E361" s="328">
        <v>40.5</v>
      </c>
      <c r="F361" s="331"/>
      <c r="G361" s="331"/>
    </row>
    <row r="362" ht="30" customHeight="1" spans="1:7">
      <c r="A362" s="326" t="s">
        <v>1630</v>
      </c>
      <c r="B362" s="326" t="s">
        <v>1631</v>
      </c>
      <c r="C362" s="327">
        <v>40.5</v>
      </c>
      <c r="D362" s="327"/>
      <c r="E362" s="328">
        <v>40.5</v>
      </c>
      <c r="F362" s="331"/>
      <c r="G362" s="331"/>
    </row>
    <row r="363" spans="1:7">
      <c r="A363" s="329"/>
      <c r="B363" s="329"/>
      <c r="C363" s="329"/>
      <c r="D363" s="329"/>
      <c r="E363" s="329"/>
      <c r="F363" s="329"/>
      <c r="G363" s="329"/>
    </row>
    <row r="364" spans="1:7">
      <c r="A364" s="329"/>
      <c r="B364" s="329"/>
      <c r="C364" s="329"/>
      <c r="D364" s="329"/>
      <c r="E364" s="329"/>
      <c r="F364" s="329"/>
      <c r="G364" s="329"/>
    </row>
    <row r="365" spans="1:7">
      <c r="A365" s="329"/>
      <c r="B365" s="329"/>
      <c r="C365" s="329"/>
      <c r="D365" s="329"/>
      <c r="E365" s="329"/>
      <c r="F365" s="329"/>
      <c r="G365" s="329"/>
    </row>
    <row r="366" spans="1:7">
      <c r="A366" s="329"/>
      <c r="B366" s="329"/>
      <c r="C366" s="329"/>
      <c r="D366" s="329"/>
      <c r="E366" s="329"/>
      <c r="F366" s="329"/>
      <c r="G366" s="329"/>
    </row>
    <row r="367" spans="1:7">
      <c r="A367" s="329"/>
      <c r="B367" s="329"/>
      <c r="C367" s="329"/>
      <c r="D367" s="329"/>
      <c r="E367" s="329"/>
      <c r="F367" s="329"/>
      <c r="G367" s="329"/>
    </row>
    <row r="368" spans="1:7">
      <c r="A368" s="329"/>
      <c r="B368" s="329"/>
      <c r="C368" s="329"/>
      <c r="D368" s="329"/>
      <c r="E368" s="329"/>
      <c r="F368" s="329"/>
      <c r="G368" s="329"/>
    </row>
    <row r="369" spans="1:7">
      <c r="A369" s="329"/>
      <c r="B369" s="329"/>
      <c r="C369" s="329"/>
      <c r="D369" s="329"/>
      <c r="E369" s="329"/>
      <c r="F369" s="329"/>
      <c r="G369" s="329"/>
    </row>
    <row r="370" spans="1:7">
      <c r="A370" s="329"/>
      <c r="B370" s="329"/>
      <c r="C370" s="329"/>
      <c r="D370" s="329"/>
      <c r="E370" s="329"/>
      <c r="F370" s="329"/>
      <c r="G370" s="329"/>
    </row>
    <row r="371" spans="1:7">
      <c r="A371" s="329"/>
      <c r="B371" s="329"/>
      <c r="C371" s="329"/>
      <c r="D371" s="329"/>
      <c r="E371" s="329"/>
      <c r="F371" s="329"/>
      <c r="G371" s="329"/>
    </row>
    <row r="372" ht="15" spans="1:7">
      <c r="A372" s="331"/>
      <c r="B372" s="331"/>
      <c r="C372" s="331"/>
      <c r="D372" s="331"/>
      <c r="E372" s="331"/>
      <c r="F372" s="331"/>
      <c r="G372" s="331"/>
    </row>
    <row r="373" spans="1:7">
      <c r="A373" s="329"/>
      <c r="B373" s="329"/>
      <c r="C373" s="329"/>
      <c r="D373" s="329"/>
      <c r="E373" s="329"/>
      <c r="F373" s="329"/>
      <c r="G373" s="329"/>
    </row>
    <row r="374" ht="15" spans="1:7">
      <c r="A374" s="331"/>
      <c r="B374" s="331"/>
      <c r="C374" s="331"/>
      <c r="D374" s="331"/>
      <c r="E374" s="331"/>
      <c r="F374" s="331"/>
      <c r="G374" s="331"/>
    </row>
    <row r="375" ht="15" spans="1:7">
      <c r="A375" s="331"/>
      <c r="B375" s="331"/>
      <c r="C375" s="331"/>
      <c r="D375" s="331"/>
      <c r="E375" s="331"/>
      <c r="F375" s="331"/>
      <c r="G375" s="331"/>
    </row>
    <row r="376" ht="15" spans="1:7">
      <c r="A376" s="331"/>
      <c r="B376" s="331"/>
      <c r="C376" s="331"/>
      <c r="D376" s="331"/>
      <c r="E376" s="331"/>
      <c r="F376" s="331"/>
      <c r="G376" s="331"/>
    </row>
    <row r="377" ht="15" spans="1:7">
      <c r="A377" s="331"/>
      <c r="B377" s="331"/>
      <c r="C377" s="331"/>
      <c r="D377" s="331"/>
      <c r="E377" s="331"/>
      <c r="F377" s="331"/>
      <c r="G377" s="331"/>
    </row>
    <row r="378" ht="15" spans="1:7">
      <c r="A378" s="331"/>
      <c r="B378" s="331"/>
      <c r="C378" s="331"/>
      <c r="D378" s="331"/>
      <c r="E378" s="331"/>
      <c r="F378" s="331"/>
      <c r="G378" s="331"/>
    </row>
    <row r="379" ht="15" spans="1:7">
      <c r="A379" s="331"/>
      <c r="B379" s="331"/>
      <c r="C379" s="331"/>
      <c r="D379" s="331"/>
      <c r="E379" s="331"/>
      <c r="F379" s="331"/>
      <c r="G379" s="331"/>
    </row>
  </sheetData>
  <mergeCells count="3">
    <mergeCell ref="A2:E2"/>
    <mergeCell ref="A4:B4"/>
    <mergeCell ref="C4:E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4"/>
  <sheetViews>
    <sheetView tabSelected="1" workbookViewId="0">
      <selection activeCell="C4" sqref="C4"/>
    </sheetView>
  </sheetViews>
  <sheetFormatPr defaultColWidth="9" defaultRowHeight="13.5" outlineLevelCol="4"/>
  <cols>
    <col min="1" max="1" width="13.375" customWidth="1"/>
    <col min="2" max="2" width="32.375" customWidth="1"/>
    <col min="3" max="5" width="22.875" customWidth="1"/>
  </cols>
  <sheetData>
    <row r="1" ht="27" spans="1:5">
      <c r="A1" s="317" t="s">
        <v>1632</v>
      </c>
      <c r="B1" s="317"/>
      <c r="C1" s="317"/>
      <c r="D1" s="317"/>
      <c r="E1" s="317"/>
    </row>
    <row r="2" ht="27.75" customHeight="1" spans="1:5">
      <c r="A2" s="318"/>
      <c r="B2" s="319"/>
      <c r="C2" s="319"/>
      <c r="D2" s="319"/>
      <c r="E2" s="320" t="s">
        <v>1047</v>
      </c>
    </row>
    <row r="3" ht="27.75" customHeight="1" spans="1:5">
      <c r="A3" s="321" t="s">
        <v>1633</v>
      </c>
      <c r="B3" s="321"/>
      <c r="C3" s="321" t="s">
        <v>1634</v>
      </c>
      <c r="D3" s="321"/>
      <c r="E3" s="321"/>
    </row>
    <row r="4" ht="27.75" customHeight="1" spans="1:5">
      <c r="A4" s="321" t="s">
        <v>1050</v>
      </c>
      <c r="B4" s="322" t="s">
        <v>1051</v>
      </c>
      <c r="C4" s="323" t="s">
        <v>1052</v>
      </c>
      <c r="D4" s="323" t="s">
        <v>1635</v>
      </c>
      <c r="E4" s="323" t="s">
        <v>1636</v>
      </c>
    </row>
    <row r="5" ht="27.75" customHeight="1" spans="1:5">
      <c r="A5" s="324" t="s">
        <v>1055</v>
      </c>
      <c r="B5" s="324" t="s">
        <v>1055</v>
      </c>
      <c r="C5" s="325">
        <v>1</v>
      </c>
      <c r="D5" s="325">
        <v>2</v>
      </c>
      <c r="E5" s="325">
        <v>3</v>
      </c>
    </row>
    <row r="6" ht="27.75" customHeight="1" spans="1:5">
      <c r="A6" s="326" t="s">
        <v>1056</v>
      </c>
      <c r="B6" s="326" t="s">
        <v>1052</v>
      </c>
      <c r="C6" s="327">
        <v>132858.81</v>
      </c>
      <c r="D6" s="327">
        <v>116050.88</v>
      </c>
      <c r="E6" s="328">
        <v>16807.93</v>
      </c>
    </row>
    <row r="7" ht="27.75" customHeight="1" spans="1:5">
      <c r="A7" s="326"/>
      <c r="B7" s="326" t="s">
        <v>1637</v>
      </c>
      <c r="C7" s="327">
        <v>114938.19</v>
      </c>
      <c r="D7" s="327">
        <v>114938.19</v>
      </c>
      <c r="E7" s="328"/>
    </row>
    <row r="8" ht="27.75" customHeight="1" spans="1:5">
      <c r="A8" s="326" t="s">
        <v>1638</v>
      </c>
      <c r="B8" s="326" t="s">
        <v>1639</v>
      </c>
      <c r="C8" s="327">
        <v>51652.42</v>
      </c>
      <c r="D8" s="327">
        <v>51652.42</v>
      </c>
      <c r="E8" s="328"/>
    </row>
    <row r="9" ht="27.75" customHeight="1" spans="1:5">
      <c r="A9" s="326" t="s">
        <v>1640</v>
      </c>
      <c r="B9" s="326" t="s">
        <v>1641</v>
      </c>
      <c r="C9" s="327">
        <v>4548.35</v>
      </c>
      <c r="D9" s="327">
        <v>4548.35</v>
      </c>
      <c r="E9" s="328"/>
    </row>
    <row r="10" ht="27.75" customHeight="1" spans="1:5">
      <c r="A10" s="326" t="s">
        <v>1642</v>
      </c>
      <c r="B10" s="326" t="s">
        <v>1643</v>
      </c>
      <c r="C10" s="327">
        <v>16967.31</v>
      </c>
      <c r="D10" s="327">
        <v>16967.31</v>
      </c>
      <c r="E10" s="328"/>
    </row>
    <row r="11" ht="27.75" customHeight="1" spans="1:5">
      <c r="A11" s="326" t="s">
        <v>1644</v>
      </c>
      <c r="B11" s="326" t="s">
        <v>1645</v>
      </c>
      <c r="C11" s="327">
        <v>465.53</v>
      </c>
      <c r="D11" s="327">
        <v>465.53</v>
      </c>
      <c r="E11" s="328"/>
    </row>
    <row r="12" ht="27.75" customHeight="1" spans="1:5">
      <c r="A12" s="326" t="s">
        <v>1646</v>
      </c>
      <c r="B12" s="326" t="s">
        <v>1647</v>
      </c>
      <c r="C12" s="327">
        <v>1775.23</v>
      </c>
      <c r="D12" s="327">
        <v>1775.23</v>
      </c>
      <c r="E12" s="328"/>
    </row>
    <row r="13" ht="27.75" customHeight="1" spans="1:5">
      <c r="A13" s="326" t="s">
        <v>1648</v>
      </c>
      <c r="B13" s="326" t="s">
        <v>1649</v>
      </c>
      <c r="C13" s="327">
        <v>3827.61</v>
      </c>
      <c r="D13" s="327">
        <v>3827.61</v>
      </c>
      <c r="E13" s="328"/>
    </row>
    <row r="14" ht="27.75" customHeight="1" spans="1:5">
      <c r="A14" s="326" t="s">
        <v>1650</v>
      </c>
      <c r="B14" s="326" t="s">
        <v>1651</v>
      </c>
      <c r="C14" s="327">
        <v>1150.28</v>
      </c>
      <c r="D14" s="327">
        <v>1150.28</v>
      </c>
      <c r="E14" s="328"/>
    </row>
    <row r="15" ht="27.75" customHeight="1" spans="1:5">
      <c r="A15" s="326" t="s">
        <v>1652</v>
      </c>
      <c r="B15" s="326" t="s">
        <v>1653</v>
      </c>
      <c r="C15" s="327">
        <v>2775.36</v>
      </c>
      <c r="D15" s="327">
        <v>2775.36</v>
      </c>
      <c r="E15" s="328"/>
    </row>
    <row r="16" ht="27.75" customHeight="1" spans="1:5">
      <c r="A16" s="326" t="s">
        <v>1654</v>
      </c>
      <c r="B16" s="326" t="s">
        <v>1655</v>
      </c>
      <c r="C16" s="327">
        <v>12536.71</v>
      </c>
      <c r="D16" s="327">
        <v>12536.71</v>
      </c>
      <c r="E16" s="328"/>
    </row>
    <row r="17" ht="27.75" customHeight="1" spans="1:5">
      <c r="A17" s="326" t="s">
        <v>1656</v>
      </c>
      <c r="B17" s="326" t="s">
        <v>1657</v>
      </c>
      <c r="C17" s="327">
        <v>938.98</v>
      </c>
      <c r="D17" s="327">
        <v>938.98</v>
      </c>
      <c r="E17" s="328"/>
    </row>
    <row r="18" ht="27.75" customHeight="1" spans="1:5">
      <c r="A18" s="326" t="s">
        <v>1658</v>
      </c>
      <c r="B18" s="326" t="s">
        <v>1659</v>
      </c>
      <c r="C18" s="327">
        <v>5491.98</v>
      </c>
      <c r="D18" s="327">
        <v>5491.98</v>
      </c>
      <c r="E18" s="328"/>
    </row>
    <row r="19" ht="27.75" customHeight="1" spans="1:5">
      <c r="A19" s="326" t="s">
        <v>1660</v>
      </c>
      <c r="B19" s="326" t="s">
        <v>1661</v>
      </c>
      <c r="C19" s="327">
        <v>3401.53</v>
      </c>
      <c r="D19" s="327">
        <v>3401.53</v>
      </c>
      <c r="E19" s="328"/>
    </row>
    <row r="20" ht="27.75" customHeight="1" spans="1:5">
      <c r="A20" s="326" t="s">
        <v>1662</v>
      </c>
      <c r="B20" s="326" t="s">
        <v>1663</v>
      </c>
      <c r="C20" s="327">
        <v>0.05</v>
      </c>
      <c r="D20" s="327">
        <v>0.05</v>
      </c>
      <c r="E20" s="328"/>
    </row>
    <row r="21" ht="27.75" customHeight="1" spans="1:5">
      <c r="A21" s="326" t="s">
        <v>1664</v>
      </c>
      <c r="B21" s="326" t="s">
        <v>1665</v>
      </c>
      <c r="C21" s="327">
        <v>1</v>
      </c>
      <c r="D21" s="327">
        <v>1</v>
      </c>
      <c r="E21" s="328"/>
    </row>
    <row r="22" ht="27.75" customHeight="1" spans="1:5">
      <c r="A22" s="326" t="s">
        <v>1666</v>
      </c>
      <c r="B22" s="326" t="s">
        <v>1667</v>
      </c>
      <c r="C22" s="327">
        <v>3</v>
      </c>
      <c r="D22" s="327">
        <v>3</v>
      </c>
      <c r="E22" s="328"/>
    </row>
    <row r="23" ht="27.75" customHeight="1" spans="1:5">
      <c r="A23" s="326" t="s">
        <v>1668</v>
      </c>
      <c r="B23" s="326" t="s">
        <v>1669</v>
      </c>
      <c r="C23" s="327">
        <v>8461.15</v>
      </c>
      <c r="D23" s="327">
        <v>8461.15</v>
      </c>
      <c r="E23" s="328"/>
    </row>
    <row r="24" ht="27.75" customHeight="1" spans="1:5">
      <c r="A24" s="326" t="s">
        <v>1670</v>
      </c>
      <c r="B24" s="326" t="s">
        <v>1671</v>
      </c>
      <c r="C24" s="327">
        <v>0.3</v>
      </c>
      <c r="D24" s="327">
        <v>0.3</v>
      </c>
      <c r="E24" s="328"/>
    </row>
    <row r="25" ht="27.75" customHeight="1" spans="1:5">
      <c r="A25" s="326" t="s">
        <v>1672</v>
      </c>
      <c r="B25" s="326" t="s">
        <v>1673</v>
      </c>
      <c r="C25" s="327">
        <v>41.4</v>
      </c>
      <c r="D25" s="327">
        <v>41.4</v>
      </c>
      <c r="E25" s="328"/>
    </row>
    <row r="26" ht="27.75" customHeight="1" spans="1:5">
      <c r="A26" s="326" t="s">
        <v>1674</v>
      </c>
      <c r="B26" s="326" t="s">
        <v>1675</v>
      </c>
      <c r="C26" s="327">
        <v>896.48</v>
      </c>
      <c r="D26" s="327">
        <v>896.48</v>
      </c>
      <c r="E26" s="328"/>
    </row>
    <row r="27" ht="27.75" customHeight="1" spans="1:5">
      <c r="A27" s="326" t="s">
        <v>1676</v>
      </c>
      <c r="B27" s="326" t="s">
        <v>1677</v>
      </c>
      <c r="C27" s="327">
        <v>2.12</v>
      </c>
      <c r="D27" s="327">
        <v>2.12</v>
      </c>
      <c r="E27" s="328"/>
    </row>
    <row r="28" ht="27.75" customHeight="1" spans="1:5">
      <c r="A28" s="326" t="s">
        <v>1678</v>
      </c>
      <c r="B28" s="326" t="s">
        <v>1679</v>
      </c>
      <c r="C28" s="327">
        <v>1.4</v>
      </c>
      <c r="D28" s="327">
        <v>1.4</v>
      </c>
      <c r="E28" s="328"/>
    </row>
    <row r="29" ht="27.75" customHeight="1" spans="1:5">
      <c r="A29" s="326"/>
      <c r="B29" s="326" t="s">
        <v>1680</v>
      </c>
      <c r="C29" s="327">
        <v>16722.93</v>
      </c>
      <c r="D29" s="327"/>
      <c r="E29" s="328">
        <v>16722.93</v>
      </c>
    </row>
    <row r="30" ht="27.75" customHeight="1" spans="1:5">
      <c r="A30" s="326" t="s">
        <v>1681</v>
      </c>
      <c r="B30" s="326" t="s">
        <v>1682</v>
      </c>
      <c r="C30" s="327">
        <v>3372.37</v>
      </c>
      <c r="D30" s="327"/>
      <c r="E30" s="328">
        <v>3372.37</v>
      </c>
    </row>
    <row r="31" ht="27.75" customHeight="1" spans="1:5">
      <c r="A31" s="326" t="s">
        <v>1683</v>
      </c>
      <c r="B31" s="326" t="s">
        <v>1684</v>
      </c>
      <c r="C31" s="327">
        <v>858.12</v>
      </c>
      <c r="D31" s="327"/>
      <c r="E31" s="328">
        <v>858.12</v>
      </c>
    </row>
    <row r="32" ht="27.75" customHeight="1" spans="1:5">
      <c r="A32" s="326" t="s">
        <v>1685</v>
      </c>
      <c r="B32" s="326" t="s">
        <v>1686</v>
      </c>
      <c r="C32" s="327">
        <v>34.56</v>
      </c>
      <c r="D32" s="327"/>
      <c r="E32" s="328">
        <v>34.56</v>
      </c>
    </row>
    <row r="33" ht="27.75" customHeight="1" spans="1:5">
      <c r="A33" s="326" t="s">
        <v>1687</v>
      </c>
      <c r="B33" s="326" t="s">
        <v>1688</v>
      </c>
      <c r="C33" s="327">
        <v>5.8</v>
      </c>
      <c r="D33" s="327"/>
      <c r="E33" s="328">
        <v>5.8</v>
      </c>
    </row>
    <row r="34" ht="27.75" customHeight="1" spans="1:5">
      <c r="A34" s="326" t="s">
        <v>1689</v>
      </c>
      <c r="B34" s="326" t="s">
        <v>1690</v>
      </c>
      <c r="C34" s="327">
        <v>370.34</v>
      </c>
      <c r="D34" s="327"/>
      <c r="E34" s="328">
        <v>370.34</v>
      </c>
    </row>
    <row r="35" ht="27.75" customHeight="1" spans="1:5">
      <c r="A35" s="326" t="s">
        <v>1691</v>
      </c>
      <c r="B35" s="326" t="s">
        <v>1692</v>
      </c>
      <c r="C35" s="327">
        <v>998.15</v>
      </c>
      <c r="D35" s="327"/>
      <c r="E35" s="328">
        <v>998.15</v>
      </c>
    </row>
    <row r="36" ht="27.75" customHeight="1" spans="1:5">
      <c r="A36" s="326" t="s">
        <v>1693</v>
      </c>
      <c r="B36" s="326" t="s">
        <v>1694</v>
      </c>
      <c r="C36" s="327">
        <v>326.9</v>
      </c>
      <c r="D36" s="327"/>
      <c r="E36" s="328">
        <v>326.9</v>
      </c>
    </row>
    <row r="37" ht="27.75" customHeight="1" spans="1:5">
      <c r="A37" s="326" t="s">
        <v>1695</v>
      </c>
      <c r="B37" s="326" t="s">
        <v>1696</v>
      </c>
      <c r="C37" s="327">
        <v>20.45</v>
      </c>
      <c r="D37" s="327"/>
      <c r="E37" s="328">
        <v>20.45</v>
      </c>
    </row>
    <row r="38" ht="27.75" customHeight="1" spans="1:5">
      <c r="A38" s="326" t="s">
        <v>1697</v>
      </c>
      <c r="B38" s="326" t="s">
        <v>1698</v>
      </c>
      <c r="C38" s="327">
        <v>779.46</v>
      </c>
      <c r="D38" s="327"/>
      <c r="E38" s="328">
        <v>779.46</v>
      </c>
    </row>
    <row r="39" ht="27.75" customHeight="1" spans="1:5">
      <c r="A39" s="326" t="s">
        <v>1699</v>
      </c>
      <c r="B39" s="326" t="s">
        <v>1700</v>
      </c>
      <c r="C39" s="327">
        <v>983.22</v>
      </c>
      <c r="D39" s="327"/>
      <c r="E39" s="328">
        <v>983.22</v>
      </c>
    </row>
    <row r="40" ht="27.75" customHeight="1" spans="1:5">
      <c r="A40" s="326" t="s">
        <v>1701</v>
      </c>
      <c r="B40" s="326" t="s">
        <v>1702</v>
      </c>
      <c r="C40" s="327">
        <v>1</v>
      </c>
      <c r="D40" s="327"/>
      <c r="E40" s="328">
        <v>1</v>
      </c>
    </row>
    <row r="41" ht="27.75" customHeight="1" spans="1:5">
      <c r="A41" s="326" t="s">
        <v>1703</v>
      </c>
      <c r="B41" s="326" t="s">
        <v>1704</v>
      </c>
      <c r="C41" s="327">
        <v>1872.55</v>
      </c>
      <c r="D41" s="327"/>
      <c r="E41" s="328">
        <v>1872.55</v>
      </c>
    </row>
    <row r="42" ht="27.75" customHeight="1" spans="1:5">
      <c r="A42" s="326" t="s">
        <v>1705</v>
      </c>
      <c r="B42" s="326" t="s">
        <v>1706</v>
      </c>
      <c r="C42" s="327">
        <v>59.9</v>
      </c>
      <c r="D42" s="327"/>
      <c r="E42" s="328">
        <v>59.9</v>
      </c>
    </row>
    <row r="43" ht="27.75" customHeight="1" spans="1:5">
      <c r="A43" s="326" t="s">
        <v>1707</v>
      </c>
      <c r="B43" s="326" t="s">
        <v>1708</v>
      </c>
      <c r="C43" s="327">
        <v>124.71</v>
      </c>
      <c r="D43" s="327"/>
      <c r="E43" s="328">
        <v>124.71</v>
      </c>
    </row>
    <row r="44" ht="27.75" customHeight="1" spans="1:5">
      <c r="A44" s="326" t="s">
        <v>1709</v>
      </c>
      <c r="B44" s="326" t="s">
        <v>1710</v>
      </c>
      <c r="C44" s="327">
        <v>780.28</v>
      </c>
      <c r="D44" s="327"/>
      <c r="E44" s="328">
        <v>780.28</v>
      </c>
    </row>
    <row r="45" ht="27.75" customHeight="1" spans="1:5">
      <c r="A45" s="326" t="s">
        <v>1711</v>
      </c>
      <c r="B45" s="326" t="s">
        <v>1712</v>
      </c>
      <c r="C45" s="327">
        <v>693.47</v>
      </c>
      <c r="D45" s="327"/>
      <c r="E45" s="328">
        <v>693.47</v>
      </c>
    </row>
    <row r="46" ht="27.75" customHeight="1" spans="1:5">
      <c r="A46" s="326" t="s">
        <v>1713</v>
      </c>
      <c r="B46" s="326" t="s">
        <v>1714</v>
      </c>
      <c r="C46" s="327">
        <v>1090.17</v>
      </c>
      <c r="D46" s="327"/>
      <c r="E46" s="328">
        <v>1090.17</v>
      </c>
    </row>
    <row r="47" ht="27.75" customHeight="1" spans="1:5">
      <c r="A47" s="326" t="s">
        <v>1715</v>
      </c>
      <c r="B47" s="326" t="s">
        <v>1716</v>
      </c>
      <c r="C47" s="327">
        <v>31</v>
      </c>
      <c r="D47" s="327"/>
      <c r="E47" s="328">
        <v>31</v>
      </c>
    </row>
    <row r="48" ht="27.75" customHeight="1" spans="1:5">
      <c r="A48" s="326" t="s">
        <v>1717</v>
      </c>
      <c r="B48" s="326" t="s">
        <v>1718</v>
      </c>
      <c r="C48" s="327">
        <v>39.49</v>
      </c>
      <c r="D48" s="327"/>
      <c r="E48" s="328">
        <v>39.49</v>
      </c>
    </row>
    <row r="49" ht="27.75" customHeight="1" spans="1:5">
      <c r="A49" s="326" t="s">
        <v>1719</v>
      </c>
      <c r="B49" s="326" t="s">
        <v>1720</v>
      </c>
      <c r="C49" s="327">
        <v>386.28</v>
      </c>
      <c r="D49" s="327"/>
      <c r="E49" s="328">
        <v>386.28</v>
      </c>
    </row>
    <row r="50" ht="27.75" customHeight="1" spans="1:5">
      <c r="A50" s="326" t="s">
        <v>1721</v>
      </c>
      <c r="B50" s="326" t="s">
        <v>1722</v>
      </c>
      <c r="C50" s="327">
        <v>145.21</v>
      </c>
      <c r="D50" s="327"/>
      <c r="E50" s="328">
        <v>145.21</v>
      </c>
    </row>
    <row r="51" ht="27.75" customHeight="1" spans="1:5">
      <c r="A51" s="326" t="s">
        <v>1723</v>
      </c>
      <c r="B51" s="326" t="s">
        <v>1724</v>
      </c>
      <c r="C51" s="327">
        <v>1077.63</v>
      </c>
      <c r="D51" s="327"/>
      <c r="E51" s="328">
        <v>1077.63</v>
      </c>
    </row>
    <row r="52" ht="27.75" customHeight="1" spans="1:5">
      <c r="A52" s="326" t="s">
        <v>1725</v>
      </c>
      <c r="B52" s="326" t="s">
        <v>1726</v>
      </c>
      <c r="C52" s="327">
        <v>704.21</v>
      </c>
      <c r="D52" s="327"/>
      <c r="E52" s="328">
        <v>704.21</v>
      </c>
    </row>
    <row r="53" ht="27.75" customHeight="1" spans="1:5">
      <c r="A53" s="326" t="s">
        <v>1727</v>
      </c>
      <c r="B53" s="326" t="s">
        <v>1728</v>
      </c>
      <c r="C53" s="327">
        <v>174.15</v>
      </c>
      <c r="D53" s="327"/>
      <c r="E53" s="328">
        <v>174.15</v>
      </c>
    </row>
    <row r="54" ht="27.75" customHeight="1" spans="1:5">
      <c r="A54" s="326" t="s">
        <v>1729</v>
      </c>
      <c r="B54" s="326" t="s">
        <v>1730</v>
      </c>
      <c r="C54" s="327">
        <v>1129.76</v>
      </c>
      <c r="D54" s="327"/>
      <c r="E54" s="328">
        <v>1129.76</v>
      </c>
    </row>
    <row r="55" ht="27.75" customHeight="1" spans="1:5">
      <c r="A55" s="326" t="s">
        <v>1731</v>
      </c>
      <c r="B55" s="326" t="s">
        <v>1732</v>
      </c>
      <c r="C55" s="327">
        <v>0.01</v>
      </c>
      <c r="D55" s="327"/>
      <c r="E55" s="328">
        <v>0.01</v>
      </c>
    </row>
    <row r="56" ht="27.75" customHeight="1" spans="1:5">
      <c r="A56" s="326" t="s">
        <v>1733</v>
      </c>
      <c r="B56" s="326" t="s">
        <v>1734</v>
      </c>
      <c r="C56" s="327">
        <v>11.43</v>
      </c>
      <c r="D56" s="327"/>
      <c r="E56" s="328">
        <v>11.43</v>
      </c>
    </row>
    <row r="57" ht="27.75" customHeight="1" spans="1:5">
      <c r="A57" s="326" t="s">
        <v>1735</v>
      </c>
      <c r="B57" s="326" t="s">
        <v>1736</v>
      </c>
      <c r="C57" s="327">
        <v>652.31</v>
      </c>
      <c r="D57" s="327"/>
      <c r="E57" s="328">
        <v>652.31</v>
      </c>
    </row>
    <row r="58" ht="27.75" customHeight="1" spans="1:5">
      <c r="A58" s="326"/>
      <c r="B58" s="326" t="s">
        <v>1737</v>
      </c>
      <c r="C58" s="327">
        <v>1112.69</v>
      </c>
      <c r="D58" s="327">
        <v>1112.69</v>
      </c>
      <c r="E58" s="328"/>
    </row>
    <row r="59" ht="27.75" customHeight="1" spans="1:5">
      <c r="A59" s="326" t="s">
        <v>1738</v>
      </c>
      <c r="B59" s="326" t="s">
        <v>1739</v>
      </c>
      <c r="C59" s="327">
        <v>102.98</v>
      </c>
      <c r="D59" s="327">
        <v>102.98</v>
      </c>
      <c r="E59" s="328"/>
    </row>
    <row r="60" ht="27.75" customHeight="1" spans="1:5">
      <c r="A60" s="326" t="s">
        <v>1740</v>
      </c>
      <c r="B60" s="326" t="s">
        <v>1741</v>
      </c>
      <c r="C60" s="327">
        <v>31.03</v>
      </c>
      <c r="D60" s="327">
        <v>31.03</v>
      </c>
      <c r="E60" s="328"/>
    </row>
    <row r="61" ht="27.75" customHeight="1" spans="1:5">
      <c r="A61" s="326" t="s">
        <v>1742</v>
      </c>
      <c r="B61" s="326" t="s">
        <v>1743</v>
      </c>
      <c r="C61" s="327">
        <v>19.59</v>
      </c>
      <c r="D61" s="327">
        <v>19.59</v>
      </c>
      <c r="E61" s="328"/>
    </row>
    <row r="62" ht="27.75" customHeight="1" spans="1:5">
      <c r="A62" s="326" t="s">
        <v>1744</v>
      </c>
      <c r="B62" s="326" t="s">
        <v>1745</v>
      </c>
      <c r="C62" s="327">
        <v>25.2</v>
      </c>
      <c r="D62" s="327">
        <v>25.2</v>
      </c>
      <c r="E62" s="328"/>
    </row>
    <row r="63" ht="27.75" customHeight="1" spans="1:5">
      <c r="A63" s="326" t="s">
        <v>1746</v>
      </c>
      <c r="B63" s="326" t="s">
        <v>1747</v>
      </c>
      <c r="C63" s="327">
        <v>0.15</v>
      </c>
      <c r="D63" s="327">
        <v>0.15</v>
      </c>
      <c r="E63" s="328"/>
    </row>
    <row r="64" ht="27.75" customHeight="1" spans="1:5">
      <c r="A64" s="326" t="s">
        <v>1748</v>
      </c>
      <c r="B64" s="326" t="s">
        <v>1749</v>
      </c>
      <c r="C64" s="327">
        <v>0.12</v>
      </c>
      <c r="D64" s="327">
        <v>0.12</v>
      </c>
      <c r="E64" s="328"/>
    </row>
    <row r="65" ht="27.75" customHeight="1" spans="1:5">
      <c r="A65" s="326" t="s">
        <v>1750</v>
      </c>
      <c r="B65" s="326" t="s">
        <v>1751</v>
      </c>
      <c r="C65" s="327">
        <v>0.66</v>
      </c>
      <c r="D65" s="327">
        <v>0.66</v>
      </c>
      <c r="E65" s="328"/>
    </row>
    <row r="66" ht="27.75" customHeight="1" spans="1:5">
      <c r="A66" s="326" t="s">
        <v>1752</v>
      </c>
      <c r="B66" s="326" t="s">
        <v>1753</v>
      </c>
      <c r="C66" s="327">
        <v>1.05</v>
      </c>
      <c r="D66" s="327">
        <v>1.05</v>
      </c>
      <c r="E66" s="328"/>
    </row>
    <row r="67" ht="27.75" customHeight="1" spans="1:5">
      <c r="A67" s="326" t="s">
        <v>1754</v>
      </c>
      <c r="B67" s="326" t="s">
        <v>1755</v>
      </c>
      <c r="C67" s="327">
        <v>6.68</v>
      </c>
      <c r="D67" s="327">
        <v>6.68</v>
      </c>
      <c r="E67" s="328"/>
    </row>
    <row r="68" ht="27.75" customHeight="1" spans="1:5">
      <c r="A68" s="326" t="s">
        <v>1756</v>
      </c>
      <c r="B68" s="326" t="s">
        <v>1757</v>
      </c>
      <c r="C68" s="327">
        <v>6.87</v>
      </c>
      <c r="D68" s="327">
        <v>6.87</v>
      </c>
      <c r="E68" s="328"/>
    </row>
    <row r="69" ht="27.75" customHeight="1" spans="1:5">
      <c r="A69" s="326" t="s">
        <v>1758</v>
      </c>
      <c r="B69" s="326" t="s">
        <v>1759</v>
      </c>
      <c r="C69" s="327">
        <v>3.99</v>
      </c>
      <c r="D69" s="327">
        <v>3.99</v>
      </c>
      <c r="E69" s="328"/>
    </row>
    <row r="70" ht="27.75" customHeight="1" spans="1:5">
      <c r="A70" s="326" t="s">
        <v>1760</v>
      </c>
      <c r="B70" s="326" t="s">
        <v>1761</v>
      </c>
      <c r="C70" s="327">
        <v>892.44</v>
      </c>
      <c r="D70" s="327">
        <v>892.44</v>
      </c>
      <c r="E70" s="328"/>
    </row>
    <row r="71" ht="27.75" customHeight="1" spans="1:5">
      <c r="A71" s="326" t="s">
        <v>1762</v>
      </c>
      <c r="B71" s="326" t="s">
        <v>1763</v>
      </c>
      <c r="C71" s="327">
        <v>8</v>
      </c>
      <c r="D71" s="327">
        <v>8</v>
      </c>
      <c r="E71" s="328"/>
    </row>
    <row r="72" ht="27.75" customHeight="1" spans="1:5">
      <c r="A72" s="326" t="s">
        <v>1764</v>
      </c>
      <c r="B72" s="326" t="s">
        <v>1765</v>
      </c>
      <c r="C72" s="327">
        <v>13.93</v>
      </c>
      <c r="D72" s="327">
        <v>13.93</v>
      </c>
      <c r="E72" s="328"/>
    </row>
    <row r="73" ht="27.75" customHeight="1" spans="1:5">
      <c r="A73" s="326"/>
      <c r="B73" s="326" t="s">
        <v>1766</v>
      </c>
      <c r="C73" s="327">
        <v>85</v>
      </c>
      <c r="D73" s="327"/>
      <c r="E73" s="328">
        <v>85</v>
      </c>
    </row>
    <row r="74" ht="27.75" customHeight="1" spans="1:5">
      <c r="A74" s="326" t="s">
        <v>1767</v>
      </c>
      <c r="B74" s="326" t="s">
        <v>1768</v>
      </c>
      <c r="C74" s="327">
        <v>85</v>
      </c>
      <c r="D74" s="327"/>
      <c r="E74" s="328">
        <v>85</v>
      </c>
    </row>
  </sheetData>
  <mergeCells count="3">
    <mergeCell ref="A1:E1"/>
    <mergeCell ref="A3:B3"/>
    <mergeCell ref="C3:E3"/>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3"/>
  <sheetViews>
    <sheetView workbookViewId="0">
      <selection activeCell="A1" sqref="$A1:$XFD1048576"/>
    </sheetView>
  </sheetViews>
  <sheetFormatPr defaultColWidth="9" defaultRowHeight="14.25" customHeight="1" outlineLevelCol="5"/>
  <cols>
    <col min="1" max="1" width="45" style="286" customWidth="1"/>
    <col min="2" max="2" width="20.5" style="286" customWidth="1"/>
    <col min="3" max="3" width="16.625" style="286" customWidth="1"/>
    <col min="4" max="4" width="27" style="286" customWidth="1"/>
    <col min="5" max="5" width="19.5" style="286" customWidth="1"/>
    <col min="6" max="6" width="16.625" style="286" customWidth="1"/>
    <col min="7" max="254" width="9" style="286"/>
    <col min="255" max="255" width="45" style="286" customWidth="1"/>
    <col min="256" max="256" width="20.5" style="286" customWidth="1"/>
    <col min="257" max="257" width="16.625" style="286" customWidth="1"/>
    <col min="258" max="258" width="43.625" style="286" customWidth="1"/>
    <col min="259" max="259" width="19.5" style="286" customWidth="1"/>
    <col min="260" max="260" width="16.625" style="286" customWidth="1"/>
    <col min="261" max="510" width="9" style="286"/>
    <col min="511" max="511" width="45" style="286" customWidth="1"/>
    <col min="512" max="512" width="20.5" style="286" customWidth="1"/>
    <col min="513" max="513" width="16.625" style="286" customWidth="1"/>
    <col min="514" max="514" width="43.625" style="286" customWidth="1"/>
    <col min="515" max="515" width="19.5" style="286" customWidth="1"/>
    <col min="516" max="516" width="16.625" style="286" customWidth="1"/>
    <col min="517" max="766" width="9" style="286"/>
    <col min="767" max="767" width="45" style="286" customWidth="1"/>
    <col min="768" max="768" width="20.5" style="286" customWidth="1"/>
    <col min="769" max="769" width="16.625" style="286" customWidth="1"/>
    <col min="770" max="770" width="43.625" style="286" customWidth="1"/>
    <col min="771" max="771" width="19.5" style="286" customWidth="1"/>
    <col min="772" max="772" width="16.625" style="286" customWidth="1"/>
    <col min="773" max="1022" width="9" style="286"/>
    <col min="1023" max="1023" width="45" style="286" customWidth="1"/>
    <col min="1024" max="1024" width="20.5" style="286" customWidth="1"/>
    <col min="1025" max="1025" width="16.625" style="286" customWidth="1"/>
    <col min="1026" max="1026" width="43.625" style="286" customWidth="1"/>
    <col min="1027" max="1027" width="19.5" style="286" customWidth="1"/>
    <col min="1028" max="1028" width="16.625" style="286" customWidth="1"/>
    <col min="1029" max="1278" width="9" style="286"/>
    <col min="1279" max="1279" width="45" style="286" customWidth="1"/>
    <col min="1280" max="1280" width="20.5" style="286" customWidth="1"/>
    <col min="1281" max="1281" width="16.625" style="286" customWidth="1"/>
    <col min="1282" max="1282" width="43.625" style="286" customWidth="1"/>
    <col min="1283" max="1283" width="19.5" style="286" customWidth="1"/>
    <col min="1284" max="1284" width="16.625" style="286" customWidth="1"/>
    <col min="1285" max="1534" width="9" style="286"/>
    <col min="1535" max="1535" width="45" style="286" customWidth="1"/>
    <col min="1536" max="1536" width="20.5" style="286" customWidth="1"/>
    <col min="1537" max="1537" width="16.625" style="286" customWidth="1"/>
    <col min="1538" max="1538" width="43.625" style="286" customWidth="1"/>
    <col min="1539" max="1539" width="19.5" style="286" customWidth="1"/>
    <col min="1540" max="1540" width="16.625" style="286" customWidth="1"/>
    <col min="1541" max="1790" width="9" style="286"/>
    <col min="1791" max="1791" width="45" style="286" customWidth="1"/>
    <col min="1792" max="1792" width="20.5" style="286" customWidth="1"/>
    <col min="1793" max="1793" width="16.625" style="286" customWidth="1"/>
    <col min="1794" max="1794" width="43.625" style="286" customWidth="1"/>
    <col min="1795" max="1795" width="19.5" style="286" customWidth="1"/>
    <col min="1796" max="1796" width="16.625" style="286" customWidth="1"/>
    <col min="1797" max="2046" width="9" style="286"/>
    <col min="2047" max="2047" width="45" style="286" customWidth="1"/>
    <col min="2048" max="2048" width="20.5" style="286" customWidth="1"/>
    <col min="2049" max="2049" width="16.625" style="286" customWidth="1"/>
    <col min="2050" max="2050" width="43.625" style="286" customWidth="1"/>
    <col min="2051" max="2051" width="19.5" style="286" customWidth="1"/>
    <col min="2052" max="2052" width="16.625" style="286" customWidth="1"/>
    <col min="2053" max="2302" width="9" style="286"/>
    <col min="2303" max="2303" width="45" style="286" customWidth="1"/>
    <col min="2304" max="2304" width="20.5" style="286" customWidth="1"/>
    <col min="2305" max="2305" width="16.625" style="286" customWidth="1"/>
    <col min="2306" max="2306" width="43.625" style="286" customWidth="1"/>
    <col min="2307" max="2307" width="19.5" style="286" customWidth="1"/>
    <col min="2308" max="2308" width="16.625" style="286" customWidth="1"/>
    <col min="2309" max="2558" width="9" style="286"/>
    <col min="2559" max="2559" width="45" style="286" customWidth="1"/>
    <col min="2560" max="2560" width="20.5" style="286" customWidth="1"/>
    <col min="2561" max="2561" width="16.625" style="286" customWidth="1"/>
    <col min="2562" max="2562" width="43.625" style="286" customWidth="1"/>
    <col min="2563" max="2563" width="19.5" style="286" customWidth="1"/>
    <col min="2564" max="2564" width="16.625" style="286" customWidth="1"/>
    <col min="2565" max="2814" width="9" style="286"/>
    <col min="2815" max="2815" width="45" style="286" customWidth="1"/>
    <col min="2816" max="2816" width="20.5" style="286" customWidth="1"/>
    <col min="2817" max="2817" width="16.625" style="286" customWidth="1"/>
    <col min="2818" max="2818" width="43.625" style="286" customWidth="1"/>
    <col min="2819" max="2819" width="19.5" style="286" customWidth="1"/>
    <col min="2820" max="2820" width="16.625" style="286" customWidth="1"/>
    <col min="2821" max="3070" width="9" style="286"/>
    <col min="3071" max="3071" width="45" style="286" customWidth="1"/>
    <col min="3072" max="3072" width="20.5" style="286" customWidth="1"/>
    <col min="3073" max="3073" width="16.625" style="286" customWidth="1"/>
    <col min="3074" max="3074" width="43.625" style="286" customWidth="1"/>
    <col min="3075" max="3075" width="19.5" style="286" customWidth="1"/>
    <col min="3076" max="3076" width="16.625" style="286" customWidth="1"/>
    <col min="3077" max="3326" width="9" style="286"/>
    <col min="3327" max="3327" width="45" style="286" customWidth="1"/>
    <col min="3328" max="3328" width="20.5" style="286" customWidth="1"/>
    <col min="3329" max="3329" width="16.625" style="286" customWidth="1"/>
    <col min="3330" max="3330" width="43.625" style="286" customWidth="1"/>
    <col min="3331" max="3331" width="19.5" style="286" customWidth="1"/>
    <col min="3332" max="3332" width="16.625" style="286" customWidth="1"/>
    <col min="3333" max="3582" width="9" style="286"/>
    <col min="3583" max="3583" width="45" style="286" customWidth="1"/>
    <col min="3584" max="3584" width="20.5" style="286" customWidth="1"/>
    <col min="3585" max="3585" width="16.625" style="286" customWidth="1"/>
    <col min="3586" max="3586" width="43.625" style="286" customWidth="1"/>
    <col min="3587" max="3587" width="19.5" style="286" customWidth="1"/>
    <col min="3588" max="3588" width="16.625" style="286" customWidth="1"/>
    <col min="3589" max="3838" width="9" style="286"/>
    <col min="3839" max="3839" width="45" style="286" customWidth="1"/>
    <col min="3840" max="3840" width="20.5" style="286" customWidth="1"/>
    <col min="3841" max="3841" width="16.625" style="286" customWidth="1"/>
    <col min="3842" max="3842" width="43.625" style="286" customWidth="1"/>
    <col min="3843" max="3843" width="19.5" style="286" customWidth="1"/>
    <col min="3844" max="3844" width="16.625" style="286" customWidth="1"/>
    <col min="3845" max="4094" width="9" style="286"/>
    <col min="4095" max="4095" width="45" style="286" customWidth="1"/>
    <col min="4096" max="4096" width="20.5" style="286" customWidth="1"/>
    <col min="4097" max="4097" width="16.625" style="286" customWidth="1"/>
    <col min="4098" max="4098" width="43.625" style="286" customWidth="1"/>
    <col min="4099" max="4099" width="19.5" style="286" customWidth="1"/>
    <col min="4100" max="4100" width="16.625" style="286" customWidth="1"/>
    <col min="4101" max="4350" width="9" style="286"/>
    <col min="4351" max="4351" width="45" style="286" customWidth="1"/>
    <col min="4352" max="4352" width="20.5" style="286" customWidth="1"/>
    <col min="4353" max="4353" width="16.625" style="286" customWidth="1"/>
    <col min="4354" max="4354" width="43.625" style="286" customWidth="1"/>
    <col min="4355" max="4355" width="19.5" style="286" customWidth="1"/>
    <col min="4356" max="4356" width="16.625" style="286" customWidth="1"/>
    <col min="4357" max="4606" width="9" style="286"/>
    <col min="4607" max="4607" width="45" style="286" customWidth="1"/>
    <col min="4608" max="4608" width="20.5" style="286" customWidth="1"/>
    <col min="4609" max="4609" width="16.625" style="286" customWidth="1"/>
    <col min="4610" max="4610" width="43.625" style="286" customWidth="1"/>
    <col min="4611" max="4611" width="19.5" style="286" customWidth="1"/>
    <col min="4612" max="4612" width="16.625" style="286" customWidth="1"/>
    <col min="4613" max="4862" width="9" style="286"/>
    <col min="4863" max="4863" width="45" style="286" customWidth="1"/>
    <col min="4864" max="4864" width="20.5" style="286" customWidth="1"/>
    <col min="4865" max="4865" width="16.625" style="286" customWidth="1"/>
    <col min="4866" max="4866" width="43.625" style="286" customWidth="1"/>
    <col min="4867" max="4867" width="19.5" style="286" customWidth="1"/>
    <col min="4868" max="4868" width="16.625" style="286" customWidth="1"/>
    <col min="4869" max="5118" width="9" style="286"/>
    <col min="5119" max="5119" width="45" style="286" customWidth="1"/>
    <col min="5120" max="5120" width="20.5" style="286" customWidth="1"/>
    <col min="5121" max="5121" width="16.625" style="286" customWidth="1"/>
    <col min="5122" max="5122" width="43.625" style="286" customWidth="1"/>
    <col min="5123" max="5123" width="19.5" style="286" customWidth="1"/>
    <col min="5124" max="5124" width="16.625" style="286" customWidth="1"/>
    <col min="5125" max="5374" width="9" style="286"/>
    <col min="5375" max="5375" width="45" style="286" customWidth="1"/>
    <col min="5376" max="5376" width="20.5" style="286" customWidth="1"/>
    <col min="5377" max="5377" width="16.625" style="286" customWidth="1"/>
    <col min="5378" max="5378" width="43.625" style="286" customWidth="1"/>
    <col min="5379" max="5379" width="19.5" style="286" customWidth="1"/>
    <col min="5380" max="5380" width="16.625" style="286" customWidth="1"/>
    <col min="5381" max="5630" width="9" style="286"/>
    <col min="5631" max="5631" width="45" style="286" customWidth="1"/>
    <col min="5632" max="5632" width="20.5" style="286" customWidth="1"/>
    <col min="5633" max="5633" width="16.625" style="286" customWidth="1"/>
    <col min="5634" max="5634" width="43.625" style="286" customWidth="1"/>
    <col min="5635" max="5635" width="19.5" style="286" customWidth="1"/>
    <col min="5636" max="5636" width="16.625" style="286" customWidth="1"/>
    <col min="5637" max="5886" width="9" style="286"/>
    <col min="5887" max="5887" width="45" style="286" customWidth="1"/>
    <col min="5888" max="5888" width="20.5" style="286" customWidth="1"/>
    <col min="5889" max="5889" width="16.625" style="286" customWidth="1"/>
    <col min="5890" max="5890" width="43.625" style="286" customWidth="1"/>
    <col min="5891" max="5891" width="19.5" style="286" customWidth="1"/>
    <col min="5892" max="5892" width="16.625" style="286" customWidth="1"/>
    <col min="5893" max="6142" width="9" style="286"/>
    <col min="6143" max="6143" width="45" style="286" customWidth="1"/>
    <col min="6144" max="6144" width="20.5" style="286" customWidth="1"/>
    <col min="6145" max="6145" width="16.625" style="286" customWidth="1"/>
    <col min="6146" max="6146" width="43.625" style="286" customWidth="1"/>
    <col min="6147" max="6147" width="19.5" style="286" customWidth="1"/>
    <col min="6148" max="6148" width="16.625" style="286" customWidth="1"/>
    <col min="6149" max="6398" width="9" style="286"/>
    <col min="6399" max="6399" width="45" style="286" customWidth="1"/>
    <col min="6400" max="6400" width="20.5" style="286" customWidth="1"/>
    <col min="6401" max="6401" width="16.625" style="286" customWidth="1"/>
    <col min="6402" max="6402" width="43.625" style="286" customWidth="1"/>
    <col min="6403" max="6403" width="19.5" style="286" customWidth="1"/>
    <col min="6404" max="6404" width="16.625" style="286" customWidth="1"/>
    <col min="6405" max="6654" width="9" style="286"/>
    <col min="6655" max="6655" width="45" style="286" customWidth="1"/>
    <col min="6656" max="6656" width="20.5" style="286" customWidth="1"/>
    <col min="6657" max="6657" width="16.625" style="286" customWidth="1"/>
    <col min="6658" max="6658" width="43.625" style="286" customWidth="1"/>
    <col min="6659" max="6659" width="19.5" style="286" customWidth="1"/>
    <col min="6660" max="6660" width="16.625" style="286" customWidth="1"/>
    <col min="6661" max="6910" width="9" style="286"/>
    <col min="6911" max="6911" width="45" style="286" customWidth="1"/>
    <col min="6912" max="6912" width="20.5" style="286" customWidth="1"/>
    <col min="6913" max="6913" width="16.625" style="286" customWidth="1"/>
    <col min="6914" max="6914" width="43.625" style="286" customWidth="1"/>
    <col min="6915" max="6915" width="19.5" style="286" customWidth="1"/>
    <col min="6916" max="6916" width="16.625" style="286" customWidth="1"/>
    <col min="6917" max="7166" width="9" style="286"/>
    <col min="7167" max="7167" width="45" style="286" customWidth="1"/>
    <col min="7168" max="7168" width="20.5" style="286" customWidth="1"/>
    <col min="7169" max="7169" width="16.625" style="286" customWidth="1"/>
    <col min="7170" max="7170" width="43.625" style="286" customWidth="1"/>
    <col min="7171" max="7171" width="19.5" style="286" customWidth="1"/>
    <col min="7172" max="7172" width="16.625" style="286" customWidth="1"/>
    <col min="7173" max="7422" width="9" style="286"/>
    <col min="7423" max="7423" width="45" style="286" customWidth="1"/>
    <col min="7424" max="7424" width="20.5" style="286" customWidth="1"/>
    <col min="7425" max="7425" width="16.625" style="286" customWidth="1"/>
    <col min="7426" max="7426" width="43.625" style="286" customWidth="1"/>
    <col min="7427" max="7427" width="19.5" style="286" customWidth="1"/>
    <col min="7428" max="7428" width="16.625" style="286" customWidth="1"/>
    <col min="7429" max="7678" width="9" style="286"/>
    <col min="7679" max="7679" width="45" style="286" customWidth="1"/>
    <col min="7680" max="7680" width="20.5" style="286" customWidth="1"/>
    <col min="7681" max="7681" width="16.625" style="286" customWidth="1"/>
    <col min="7682" max="7682" width="43.625" style="286" customWidth="1"/>
    <col min="7683" max="7683" width="19.5" style="286" customWidth="1"/>
    <col min="7684" max="7684" width="16.625" style="286" customWidth="1"/>
    <col min="7685" max="7934" width="9" style="286"/>
    <col min="7935" max="7935" width="45" style="286" customWidth="1"/>
    <col min="7936" max="7936" width="20.5" style="286" customWidth="1"/>
    <col min="7937" max="7937" width="16.625" style="286" customWidth="1"/>
    <col min="7938" max="7938" width="43.625" style="286" customWidth="1"/>
    <col min="7939" max="7939" width="19.5" style="286" customWidth="1"/>
    <col min="7940" max="7940" width="16.625" style="286" customWidth="1"/>
    <col min="7941" max="8190" width="9" style="286"/>
    <col min="8191" max="8191" width="45" style="286" customWidth="1"/>
    <col min="8192" max="8192" width="20.5" style="286" customWidth="1"/>
    <col min="8193" max="8193" width="16.625" style="286" customWidth="1"/>
    <col min="8194" max="8194" width="43.625" style="286" customWidth="1"/>
    <col min="8195" max="8195" width="19.5" style="286" customWidth="1"/>
    <col min="8196" max="8196" width="16.625" style="286" customWidth="1"/>
    <col min="8197" max="8446" width="9" style="286"/>
    <col min="8447" max="8447" width="45" style="286" customWidth="1"/>
    <col min="8448" max="8448" width="20.5" style="286" customWidth="1"/>
    <col min="8449" max="8449" width="16.625" style="286" customWidth="1"/>
    <col min="8450" max="8450" width="43.625" style="286" customWidth="1"/>
    <col min="8451" max="8451" width="19.5" style="286" customWidth="1"/>
    <col min="8452" max="8452" width="16.625" style="286" customWidth="1"/>
    <col min="8453" max="8702" width="9" style="286"/>
    <col min="8703" max="8703" width="45" style="286" customWidth="1"/>
    <col min="8704" max="8704" width="20.5" style="286" customWidth="1"/>
    <col min="8705" max="8705" width="16.625" style="286" customWidth="1"/>
    <col min="8706" max="8706" width="43.625" style="286" customWidth="1"/>
    <col min="8707" max="8707" width="19.5" style="286" customWidth="1"/>
    <col min="8708" max="8708" width="16.625" style="286" customWidth="1"/>
    <col min="8709" max="8958" width="9" style="286"/>
    <col min="8959" max="8959" width="45" style="286" customWidth="1"/>
    <col min="8960" max="8960" width="20.5" style="286" customWidth="1"/>
    <col min="8961" max="8961" width="16.625" style="286" customWidth="1"/>
    <col min="8962" max="8962" width="43.625" style="286" customWidth="1"/>
    <col min="8963" max="8963" width="19.5" style="286" customWidth="1"/>
    <col min="8964" max="8964" width="16.625" style="286" customWidth="1"/>
    <col min="8965" max="9214" width="9" style="286"/>
    <col min="9215" max="9215" width="45" style="286" customWidth="1"/>
    <col min="9216" max="9216" width="20.5" style="286" customWidth="1"/>
    <col min="9217" max="9217" width="16.625" style="286" customWidth="1"/>
    <col min="9218" max="9218" width="43.625" style="286" customWidth="1"/>
    <col min="9219" max="9219" width="19.5" style="286" customWidth="1"/>
    <col min="9220" max="9220" width="16.625" style="286" customWidth="1"/>
    <col min="9221" max="9470" width="9" style="286"/>
    <col min="9471" max="9471" width="45" style="286" customWidth="1"/>
    <col min="9472" max="9472" width="20.5" style="286" customWidth="1"/>
    <col min="9473" max="9473" width="16.625" style="286" customWidth="1"/>
    <col min="9474" max="9474" width="43.625" style="286" customWidth="1"/>
    <col min="9475" max="9475" width="19.5" style="286" customWidth="1"/>
    <col min="9476" max="9476" width="16.625" style="286" customWidth="1"/>
    <col min="9477" max="9726" width="9" style="286"/>
    <col min="9727" max="9727" width="45" style="286" customWidth="1"/>
    <col min="9728" max="9728" width="20.5" style="286" customWidth="1"/>
    <col min="9729" max="9729" width="16.625" style="286" customWidth="1"/>
    <col min="9730" max="9730" width="43.625" style="286" customWidth="1"/>
    <col min="9731" max="9731" width="19.5" style="286" customWidth="1"/>
    <col min="9732" max="9732" width="16.625" style="286" customWidth="1"/>
    <col min="9733" max="9982" width="9" style="286"/>
    <col min="9983" max="9983" width="45" style="286" customWidth="1"/>
    <col min="9984" max="9984" width="20.5" style="286" customWidth="1"/>
    <col min="9985" max="9985" width="16.625" style="286" customWidth="1"/>
    <col min="9986" max="9986" width="43.625" style="286" customWidth="1"/>
    <col min="9987" max="9987" width="19.5" style="286" customWidth="1"/>
    <col min="9988" max="9988" width="16.625" style="286" customWidth="1"/>
    <col min="9989" max="10238" width="9" style="286"/>
    <col min="10239" max="10239" width="45" style="286" customWidth="1"/>
    <col min="10240" max="10240" width="20.5" style="286" customWidth="1"/>
    <col min="10241" max="10241" width="16.625" style="286" customWidth="1"/>
    <col min="10242" max="10242" width="43.625" style="286" customWidth="1"/>
    <col min="10243" max="10243" width="19.5" style="286" customWidth="1"/>
    <col min="10244" max="10244" width="16.625" style="286" customWidth="1"/>
    <col min="10245" max="10494" width="9" style="286"/>
    <col min="10495" max="10495" width="45" style="286" customWidth="1"/>
    <col min="10496" max="10496" width="20.5" style="286" customWidth="1"/>
    <col min="10497" max="10497" width="16.625" style="286" customWidth="1"/>
    <col min="10498" max="10498" width="43.625" style="286" customWidth="1"/>
    <col min="10499" max="10499" width="19.5" style="286" customWidth="1"/>
    <col min="10500" max="10500" width="16.625" style="286" customWidth="1"/>
    <col min="10501" max="10750" width="9" style="286"/>
    <col min="10751" max="10751" width="45" style="286" customWidth="1"/>
    <col min="10752" max="10752" width="20.5" style="286" customWidth="1"/>
    <col min="10753" max="10753" width="16.625" style="286" customWidth="1"/>
    <col min="10754" max="10754" width="43.625" style="286" customWidth="1"/>
    <col min="10755" max="10755" width="19.5" style="286" customWidth="1"/>
    <col min="10756" max="10756" width="16.625" style="286" customWidth="1"/>
    <col min="10757" max="11006" width="9" style="286"/>
    <col min="11007" max="11007" width="45" style="286" customWidth="1"/>
    <col min="11008" max="11008" width="20.5" style="286" customWidth="1"/>
    <col min="11009" max="11009" width="16.625" style="286" customWidth="1"/>
    <col min="11010" max="11010" width="43.625" style="286" customWidth="1"/>
    <col min="11011" max="11011" width="19.5" style="286" customWidth="1"/>
    <col min="11012" max="11012" width="16.625" style="286" customWidth="1"/>
    <col min="11013" max="11262" width="9" style="286"/>
    <col min="11263" max="11263" width="45" style="286" customWidth="1"/>
    <col min="11264" max="11264" width="20.5" style="286" customWidth="1"/>
    <col min="11265" max="11265" width="16.625" style="286" customWidth="1"/>
    <col min="11266" max="11266" width="43.625" style="286" customWidth="1"/>
    <col min="11267" max="11267" width="19.5" style="286" customWidth="1"/>
    <col min="11268" max="11268" width="16.625" style="286" customWidth="1"/>
    <col min="11269" max="11518" width="9" style="286"/>
    <col min="11519" max="11519" width="45" style="286" customWidth="1"/>
    <col min="11520" max="11520" width="20.5" style="286" customWidth="1"/>
    <col min="11521" max="11521" width="16.625" style="286" customWidth="1"/>
    <col min="11522" max="11522" width="43.625" style="286" customWidth="1"/>
    <col min="11523" max="11523" width="19.5" style="286" customWidth="1"/>
    <col min="11524" max="11524" width="16.625" style="286" customWidth="1"/>
    <col min="11525" max="11774" width="9" style="286"/>
    <col min="11775" max="11775" width="45" style="286" customWidth="1"/>
    <col min="11776" max="11776" width="20.5" style="286" customWidth="1"/>
    <col min="11777" max="11777" width="16.625" style="286" customWidth="1"/>
    <col min="11778" max="11778" width="43.625" style="286" customWidth="1"/>
    <col min="11779" max="11779" width="19.5" style="286" customWidth="1"/>
    <col min="11780" max="11780" width="16.625" style="286" customWidth="1"/>
    <col min="11781" max="12030" width="9" style="286"/>
    <col min="12031" max="12031" width="45" style="286" customWidth="1"/>
    <col min="12032" max="12032" width="20.5" style="286" customWidth="1"/>
    <col min="12033" max="12033" width="16.625" style="286" customWidth="1"/>
    <col min="12034" max="12034" width="43.625" style="286" customWidth="1"/>
    <col min="12035" max="12035" width="19.5" style="286" customWidth="1"/>
    <col min="12036" max="12036" width="16.625" style="286" customWidth="1"/>
    <col min="12037" max="12286" width="9" style="286"/>
    <col min="12287" max="12287" width="45" style="286" customWidth="1"/>
    <col min="12288" max="12288" width="20.5" style="286" customWidth="1"/>
    <col min="12289" max="12289" width="16.625" style="286" customWidth="1"/>
    <col min="12290" max="12290" width="43.625" style="286" customWidth="1"/>
    <col min="12291" max="12291" width="19.5" style="286" customWidth="1"/>
    <col min="12292" max="12292" width="16.625" style="286" customWidth="1"/>
    <col min="12293" max="12542" width="9" style="286"/>
    <col min="12543" max="12543" width="45" style="286" customWidth="1"/>
    <col min="12544" max="12544" width="20.5" style="286" customWidth="1"/>
    <col min="12545" max="12545" width="16.625" style="286" customWidth="1"/>
    <col min="12546" max="12546" width="43.625" style="286" customWidth="1"/>
    <col min="12547" max="12547" width="19.5" style="286" customWidth="1"/>
    <col min="12548" max="12548" width="16.625" style="286" customWidth="1"/>
    <col min="12549" max="12798" width="9" style="286"/>
    <col min="12799" max="12799" width="45" style="286" customWidth="1"/>
    <col min="12800" max="12800" width="20.5" style="286" customWidth="1"/>
    <col min="12801" max="12801" width="16.625" style="286" customWidth="1"/>
    <col min="12802" max="12802" width="43.625" style="286" customWidth="1"/>
    <col min="12803" max="12803" width="19.5" style="286" customWidth="1"/>
    <col min="12804" max="12804" width="16.625" style="286" customWidth="1"/>
    <col min="12805" max="13054" width="9" style="286"/>
    <col min="13055" max="13055" width="45" style="286" customWidth="1"/>
    <col min="13056" max="13056" width="20.5" style="286" customWidth="1"/>
    <col min="13057" max="13057" width="16.625" style="286" customWidth="1"/>
    <col min="13058" max="13058" width="43.625" style="286" customWidth="1"/>
    <col min="13059" max="13059" width="19.5" style="286" customWidth="1"/>
    <col min="13060" max="13060" width="16.625" style="286" customWidth="1"/>
    <col min="13061" max="13310" width="9" style="286"/>
    <col min="13311" max="13311" width="45" style="286" customWidth="1"/>
    <col min="13312" max="13312" width="20.5" style="286" customWidth="1"/>
    <col min="13313" max="13313" width="16.625" style="286" customWidth="1"/>
    <col min="13314" max="13314" width="43.625" style="286" customWidth="1"/>
    <col min="13315" max="13315" width="19.5" style="286" customWidth="1"/>
    <col min="13316" max="13316" width="16.625" style="286" customWidth="1"/>
    <col min="13317" max="13566" width="9" style="286"/>
    <col min="13567" max="13567" width="45" style="286" customWidth="1"/>
    <col min="13568" max="13568" width="20.5" style="286" customWidth="1"/>
    <col min="13569" max="13569" width="16.625" style="286" customWidth="1"/>
    <col min="13570" max="13570" width="43.625" style="286" customWidth="1"/>
    <col min="13571" max="13571" width="19.5" style="286" customWidth="1"/>
    <col min="13572" max="13572" width="16.625" style="286" customWidth="1"/>
    <col min="13573" max="13822" width="9" style="286"/>
    <col min="13823" max="13823" width="45" style="286" customWidth="1"/>
    <col min="13824" max="13824" width="20.5" style="286" customWidth="1"/>
    <col min="13825" max="13825" width="16.625" style="286" customWidth="1"/>
    <col min="13826" max="13826" width="43.625" style="286" customWidth="1"/>
    <col min="13827" max="13827" width="19.5" style="286" customWidth="1"/>
    <col min="13828" max="13828" width="16.625" style="286" customWidth="1"/>
    <col min="13829" max="14078" width="9" style="286"/>
    <col min="14079" max="14079" width="45" style="286" customWidth="1"/>
    <col min="14080" max="14080" width="20.5" style="286" customWidth="1"/>
    <col min="14081" max="14081" width="16.625" style="286" customWidth="1"/>
    <col min="14082" max="14082" width="43.625" style="286" customWidth="1"/>
    <col min="14083" max="14083" width="19.5" style="286" customWidth="1"/>
    <col min="14084" max="14084" width="16.625" style="286" customWidth="1"/>
    <col min="14085" max="14334" width="9" style="286"/>
    <col min="14335" max="14335" width="45" style="286" customWidth="1"/>
    <col min="14336" max="14336" width="20.5" style="286" customWidth="1"/>
    <col min="14337" max="14337" width="16.625" style="286" customWidth="1"/>
    <col min="14338" max="14338" width="43.625" style="286" customWidth="1"/>
    <col min="14339" max="14339" width="19.5" style="286" customWidth="1"/>
    <col min="14340" max="14340" width="16.625" style="286" customWidth="1"/>
    <col min="14341" max="14590" width="9" style="286"/>
    <col min="14591" max="14591" width="45" style="286" customWidth="1"/>
    <col min="14592" max="14592" width="20.5" style="286" customWidth="1"/>
    <col min="14593" max="14593" width="16.625" style="286" customWidth="1"/>
    <col min="14594" max="14594" width="43.625" style="286" customWidth="1"/>
    <col min="14595" max="14595" width="19.5" style="286" customWidth="1"/>
    <col min="14596" max="14596" width="16.625" style="286" customWidth="1"/>
    <col min="14597" max="14846" width="9" style="286"/>
    <col min="14847" max="14847" width="45" style="286" customWidth="1"/>
    <col min="14848" max="14848" width="20.5" style="286" customWidth="1"/>
    <col min="14849" max="14849" width="16.625" style="286" customWidth="1"/>
    <col min="14850" max="14850" width="43.625" style="286" customWidth="1"/>
    <col min="14851" max="14851" width="19.5" style="286" customWidth="1"/>
    <col min="14852" max="14852" width="16.625" style="286" customWidth="1"/>
    <col min="14853" max="15102" width="9" style="286"/>
    <col min="15103" max="15103" width="45" style="286" customWidth="1"/>
    <col min="15104" max="15104" width="20.5" style="286" customWidth="1"/>
    <col min="15105" max="15105" width="16.625" style="286" customWidth="1"/>
    <col min="15106" max="15106" width="43.625" style="286" customWidth="1"/>
    <col min="15107" max="15107" width="19.5" style="286" customWidth="1"/>
    <col min="15108" max="15108" width="16.625" style="286" customWidth="1"/>
    <col min="15109" max="15358" width="9" style="286"/>
    <col min="15359" max="15359" width="45" style="286" customWidth="1"/>
    <col min="15360" max="15360" width="20.5" style="286" customWidth="1"/>
    <col min="15361" max="15361" width="16.625" style="286" customWidth="1"/>
    <col min="15362" max="15362" width="43.625" style="286" customWidth="1"/>
    <col min="15363" max="15363" width="19.5" style="286" customWidth="1"/>
    <col min="15364" max="15364" width="16.625" style="286" customWidth="1"/>
    <col min="15365" max="15614" width="9" style="286"/>
    <col min="15615" max="15615" width="45" style="286" customWidth="1"/>
    <col min="15616" max="15616" width="20.5" style="286" customWidth="1"/>
    <col min="15617" max="15617" width="16.625" style="286" customWidth="1"/>
    <col min="15618" max="15618" width="43.625" style="286" customWidth="1"/>
    <col min="15619" max="15619" width="19.5" style="286" customWidth="1"/>
    <col min="15620" max="15620" width="16.625" style="286" customWidth="1"/>
    <col min="15621" max="15870" width="9" style="286"/>
    <col min="15871" max="15871" width="45" style="286" customWidth="1"/>
    <col min="15872" max="15872" width="20.5" style="286" customWidth="1"/>
    <col min="15873" max="15873" width="16.625" style="286" customWidth="1"/>
    <col min="15874" max="15874" width="43.625" style="286" customWidth="1"/>
    <col min="15875" max="15875" width="19.5" style="286" customWidth="1"/>
    <col min="15876" max="15876" width="16.625" style="286" customWidth="1"/>
    <col min="15877" max="16126" width="9" style="286"/>
    <col min="16127" max="16127" width="45" style="286" customWidth="1"/>
    <col min="16128" max="16128" width="20.5" style="286" customWidth="1"/>
    <col min="16129" max="16129" width="16.625" style="286" customWidth="1"/>
    <col min="16130" max="16130" width="43.625" style="286" customWidth="1"/>
    <col min="16131" max="16131" width="19.5" style="286" customWidth="1"/>
    <col min="16132" max="16132" width="16.625" style="286" customWidth="1"/>
    <col min="16133" max="16384" width="9" style="286"/>
  </cols>
  <sheetData>
    <row r="1" ht="18" customHeight="1" spans="1:2">
      <c r="A1" s="284" t="s">
        <v>1769</v>
      </c>
      <c r="B1" s="284"/>
    </row>
    <row r="2" s="284" customFormat="1" ht="20.25" spans="1:6">
      <c r="A2" s="287" t="s">
        <v>1770</v>
      </c>
      <c r="B2" s="287"/>
      <c r="C2" s="287"/>
      <c r="D2" s="287"/>
      <c r="E2" s="287"/>
      <c r="F2" s="287"/>
    </row>
    <row r="3" ht="20.25" customHeight="1" spans="1:6">
      <c r="A3" s="284"/>
      <c r="B3" s="284"/>
      <c r="F3" s="288" t="s">
        <v>22</v>
      </c>
    </row>
    <row r="4" ht="31.5" customHeight="1" spans="1:6">
      <c r="A4" s="289" t="s">
        <v>1771</v>
      </c>
      <c r="B4" s="290"/>
      <c r="C4" s="291"/>
      <c r="D4" s="289" t="s">
        <v>1772</v>
      </c>
      <c r="E4" s="290"/>
      <c r="F4" s="291"/>
    </row>
    <row r="5" ht="21.95" customHeight="1" spans="1:6">
      <c r="A5" s="292" t="s">
        <v>56</v>
      </c>
      <c r="B5" s="293" t="s">
        <v>24</v>
      </c>
      <c r="C5" s="292" t="s">
        <v>25</v>
      </c>
      <c r="D5" s="292" t="s">
        <v>56</v>
      </c>
      <c r="E5" s="293" t="s">
        <v>24</v>
      </c>
      <c r="F5" s="292" t="s">
        <v>25</v>
      </c>
    </row>
    <row r="6" ht="20.1" customHeight="1" spans="1:6">
      <c r="A6" s="294" t="s">
        <v>1773</v>
      </c>
      <c r="B6" s="295">
        <f>[1]表一!B33</f>
        <v>90010</v>
      </c>
      <c r="C6" s="296">
        <f>[1]表一!C33</f>
        <v>94029</v>
      </c>
      <c r="D6" s="294" t="s">
        <v>1774</v>
      </c>
      <c r="E6" s="295">
        <f>[1]表二!B1278</f>
        <v>652200</v>
      </c>
      <c r="F6" s="296">
        <f>[1]表二!C1278</f>
        <v>606229</v>
      </c>
    </row>
    <row r="7" ht="20.1" customHeight="1" spans="1:6">
      <c r="A7" s="297" t="s">
        <v>1775</v>
      </c>
      <c r="B7" s="298">
        <f>B8+B76+B77+B81+B82+B83+B84</f>
        <v>581106</v>
      </c>
      <c r="C7" s="298">
        <f>C8+C76+C77+C81+C82+C83+C84</f>
        <v>532729</v>
      </c>
      <c r="D7" s="297" t="s">
        <v>1776</v>
      </c>
      <c r="E7" s="298">
        <f>E8+E77+E78+E79+E80+E81+E82+E83</f>
        <v>18916</v>
      </c>
      <c r="F7" s="298">
        <f>F8+F77+F78+F79+F80+F81+F82+F83</f>
        <v>20529</v>
      </c>
    </row>
    <row r="8" ht="20.1" customHeight="1" spans="1:6">
      <c r="A8" s="299" t="s">
        <v>1777</v>
      </c>
      <c r="B8" s="300">
        <f>B9+B16+B52</f>
        <v>390368</v>
      </c>
      <c r="C8" s="300">
        <f>C9+C16+C52</f>
        <v>390368</v>
      </c>
      <c r="D8" s="299" t="s">
        <v>1778</v>
      </c>
      <c r="E8" s="300">
        <f>E9+E10</f>
        <v>11275</v>
      </c>
      <c r="F8" s="300">
        <f>F9+F10</f>
        <v>11275</v>
      </c>
    </row>
    <row r="9" ht="20.1" customHeight="1" spans="1:6">
      <c r="A9" s="299" t="s">
        <v>1779</v>
      </c>
      <c r="B9" s="300">
        <f>SUM(B10:B15)</f>
        <v>13277</v>
      </c>
      <c r="C9" s="300">
        <f>SUM(C10:C15)</f>
        <v>13277</v>
      </c>
      <c r="D9" s="299" t="s">
        <v>1780</v>
      </c>
      <c r="E9" s="299"/>
      <c r="F9" s="301"/>
    </row>
    <row r="10" ht="20.1" customHeight="1" spans="1:6">
      <c r="A10" s="302" t="s">
        <v>1781</v>
      </c>
      <c r="B10" s="302">
        <v>302</v>
      </c>
      <c r="C10" s="302">
        <v>302</v>
      </c>
      <c r="D10" s="299" t="s">
        <v>1782</v>
      </c>
      <c r="E10" s="299">
        <v>11275</v>
      </c>
      <c r="F10" s="301">
        <v>11275</v>
      </c>
    </row>
    <row r="11" ht="20.1" customHeight="1" spans="1:6">
      <c r="A11" s="302" t="s">
        <v>1783</v>
      </c>
      <c r="B11" s="302">
        <v>309</v>
      </c>
      <c r="C11" s="302">
        <v>309</v>
      </c>
      <c r="D11" s="299"/>
      <c r="E11" s="299"/>
      <c r="F11" s="301"/>
    </row>
    <row r="12" ht="20.1" customHeight="1" spans="1:6">
      <c r="A12" s="302" t="s">
        <v>1784</v>
      </c>
      <c r="B12" s="302">
        <v>1506</v>
      </c>
      <c r="C12" s="302">
        <v>1506</v>
      </c>
      <c r="D12" s="299" t="s">
        <v>53</v>
      </c>
      <c r="E12" s="299"/>
      <c r="F12" s="301"/>
    </row>
    <row r="13" ht="20.1" customHeight="1" spans="1:6">
      <c r="A13" s="302" t="s">
        <v>1785</v>
      </c>
      <c r="B13" s="302">
        <v>2281</v>
      </c>
      <c r="C13" s="302">
        <v>2281</v>
      </c>
      <c r="D13" s="299" t="s">
        <v>53</v>
      </c>
      <c r="E13" s="299"/>
      <c r="F13" s="301"/>
    </row>
    <row r="14" ht="20.1" customHeight="1" spans="1:6">
      <c r="A14" s="302" t="s">
        <v>1786</v>
      </c>
      <c r="B14" s="302">
        <v>6415</v>
      </c>
      <c r="C14" s="302">
        <v>6415</v>
      </c>
      <c r="D14" s="299" t="s">
        <v>53</v>
      </c>
      <c r="E14" s="299"/>
      <c r="F14" s="301"/>
    </row>
    <row r="15" ht="20.1" customHeight="1" spans="1:6">
      <c r="A15" s="302" t="s">
        <v>1787</v>
      </c>
      <c r="B15" s="302">
        <v>2464</v>
      </c>
      <c r="C15" s="302">
        <v>2464</v>
      </c>
      <c r="D15" s="299" t="s">
        <v>53</v>
      </c>
      <c r="E15" s="299"/>
      <c r="F15" s="301"/>
    </row>
    <row r="16" ht="20.1" customHeight="1" spans="1:6">
      <c r="A16" s="302" t="s">
        <v>1788</v>
      </c>
      <c r="B16" s="296">
        <f>SUM(B17:B51)</f>
        <v>308791</v>
      </c>
      <c r="C16" s="296">
        <f>SUM(C17:C51)</f>
        <v>308791</v>
      </c>
      <c r="D16" s="299" t="s">
        <v>53</v>
      </c>
      <c r="E16" s="299"/>
      <c r="F16" s="301"/>
    </row>
    <row r="17" ht="20.1" customHeight="1" spans="1:6">
      <c r="A17" s="302" t="s">
        <v>1789</v>
      </c>
      <c r="B17" s="302"/>
      <c r="C17" s="302"/>
      <c r="D17" s="299" t="s">
        <v>53</v>
      </c>
      <c r="E17" s="299"/>
      <c r="F17" s="301"/>
    </row>
    <row r="18" ht="20.1" customHeight="1" spans="1:6">
      <c r="A18" s="301" t="s">
        <v>1790</v>
      </c>
      <c r="B18" s="301">
        <v>67789</v>
      </c>
      <c r="C18" s="301">
        <v>67789</v>
      </c>
      <c r="D18" s="299" t="s">
        <v>53</v>
      </c>
      <c r="E18" s="299"/>
      <c r="F18" s="301"/>
    </row>
    <row r="19" ht="20.1" customHeight="1" spans="1:6">
      <c r="A19" s="303" t="s">
        <v>1791</v>
      </c>
      <c r="B19" s="303">
        <v>8132</v>
      </c>
      <c r="C19" s="303">
        <v>8132</v>
      </c>
      <c r="D19" s="299" t="s">
        <v>53</v>
      </c>
      <c r="E19" s="299"/>
      <c r="F19" s="301"/>
    </row>
    <row r="20" ht="20.1" customHeight="1" spans="1:6">
      <c r="A20" s="303" t="s">
        <v>1792</v>
      </c>
      <c r="B20" s="303">
        <v>3973</v>
      </c>
      <c r="C20" s="303">
        <v>3973</v>
      </c>
      <c r="D20" s="299" t="s">
        <v>53</v>
      </c>
      <c r="E20" s="299"/>
      <c r="F20" s="301"/>
    </row>
    <row r="21" ht="20.1" customHeight="1" spans="1:6">
      <c r="A21" s="303" t="s">
        <v>1793</v>
      </c>
      <c r="B21" s="303"/>
      <c r="C21" s="303"/>
      <c r="D21" s="299" t="s">
        <v>53</v>
      </c>
      <c r="E21" s="299"/>
      <c r="F21" s="301"/>
    </row>
    <row r="22" ht="20.1" customHeight="1" spans="1:6">
      <c r="A22" s="303" t="s">
        <v>1794</v>
      </c>
      <c r="B22" s="303"/>
      <c r="C22" s="303"/>
      <c r="D22" s="299" t="s">
        <v>53</v>
      </c>
      <c r="E22" s="299"/>
      <c r="F22" s="301"/>
    </row>
    <row r="23" ht="20.1" customHeight="1" spans="1:6">
      <c r="A23" s="303" t="s">
        <v>1795</v>
      </c>
      <c r="B23" s="303">
        <v>1767</v>
      </c>
      <c r="C23" s="303">
        <v>1767</v>
      </c>
      <c r="D23" s="303" t="s">
        <v>53</v>
      </c>
      <c r="E23" s="303"/>
      <c r="F23" s="301"/>
    </row>
    <row r="24" ht="20.1" customHeight="1" spans="1:6">
      <c r="A24" s="303" t="s">
        <v>1796</v>
      </c>
      <c r="B24" s="303">
        <v>6582</v>
      </c>
      <c r="C24" s="303">
        <v>6582</v>
      </c>
      <c r="D24" s="303" t="s">
        <v>53</v>
      </c>
      <c r="E24" s="303"/>
      <c r="F24" s="301"/>
    </row>
    <row r="25" ht="20.1" customHeight="1" spans="1:6">
      <c r="A25" s="303" t="s">
        <v>1797</v>
      </c>
      <c r="B25" s="303">
        <v>22820</v>
      </c>
      <c r="C25" s="303">
        <v>22820</v>
      </c>
      <c r="D25" s="301" t="s">
        <v>53</v>
      </c>
      <c r="E25" s="301"/>
      <c r="F25" s="301"/>
    </row>
    <row r="26" ht="20.1" customHeight="1" spans="1:6">
      <c r="A26" s="303" t="s">
        <v>1798</v>
      </c>
      <c r="B26" s="303">
        <v>8310</v>
      </c>
      <c r="C26" s="303">
        <v>8310</v>
      </c>
      <c r="D26" s="303" t="s">
        <v>53</v>
      </c>
      <c r="E26" s="303"/>
      <c r="F26" s="301"/>
    </row>
    <row r="27" ht="20.1" customHeight="1" spans="1:6">
      <c r="A27" s="303" t="s">
        <v>1799</v>
      </c>
      <c r="B27" s="303"/>
      <c r="C27" s="303"/>
      <c r="D27" s="303" t="s">
        <v>53</v>
      </c>
      <c r="E27" s="303"/>
      <c r="F27" s="301"/>
    </row>
    <row r="28" ht="20.1" customHeight="1" spans="1:6">
      <c r="A28" s="303" t="s">
        <v>1800</v>
      </c>
      <c r="B28" s="303"/>
      <c r="C28" s="303"/>
      <c r="D28" s="303" t="s">
        <v>53</v>
      </c>
      <c r="E28" s="303"/>
      <c r="F28" s="301"/>
    </row>
    <row r="29" ht="20.1" customHeight="1" spans="1:6">
      <c r="A29" s="303" t="s">
        <v>1801</v>
      </c>
      <c r="B29" s="303">
        <v>26572</v>
      </c>
      <c r="C29" s="303">
        <v>26572</v>
      </c>
      <c r="D29" s="303" t="s">
        <v>53</v>
      </c>
      <c r="E29" s="303"/>
      <c r="F29" s="301"/>
    </row>
    <row r="30" ht="20.1" customHeight="1" spans="1:6">
      <c r="A30" s="304" t="s">
        <v>1802</v>
      </c>
      <c r="B30" s="303"/>
      <c r="C30" s="303"/>
      <c r="D30" s="303" t="s">
        <v>53</v>
      </c>
      <c r="E30" s="303"/>
      <c r="F30" s="301"/>
    </row>
    <row r="31" ht="20.1" customHeight="1" spans="1:6">
      <c r="A31" s="304" t="s">
        <v>1803</v>
      </c>
      <c r="B31" s="303"/>
      <c r="C31" s="303"/>
      <c r="D31" s="303" t="s">
        <v>53</v>
      </c>
      <c r="E31" s="303"/>
      <c r="F31" s="301"/>
    </row>
    <row r="32" ht="20.1" customHeight="1" spans="1:6">
      <c r="A32" s="304" t="s">
        <v>1804</v>
      </c>
      <c r="B32" s="303"/>
      <c r="C32" s="303"/>
      <c r="D32" s="303" t="s">
        <v>53</v>
      </c>
      <c r="E32" s="303"/>
      <c r="F32" s="301"/>
    </row>
    <row r="33" ht="20.1" customHeight="1" spans="1:6">
      <c r="A33" s="304" t="s">
        <v>1805</v>
      </c>
      <c r="B33" s="303">
        <v>2938</v>
      </c>
      <c r="C33" s="303">
        <v>2938</v>
      </c>
      <c r="D33" s="303" t="s">
        <v>53</v>
      </c>
      <c r="E33" s="303"/>
      <c r="F33" s="301"/>
    </row>
    <row r="34" ht="20.1" customHeight="1" spans="1:6">
      <c r="A34" s="304" t="s">
        <v>1806</v>
      </c>
      <c r="B34" s="303">
        <v>34859</v>
      </c>
      <c r="C34" s="303">
        <v>34859</v>
      </c>
      <c r="D34" s="299" t="s">
        <v>53</v>
      </c>
      <c r="E34" s="299"/>
      <c r="F34" s="301"/>
    </row>
    <row r="35" ht="20.1" customHeight="1" spans="1:6">
      <c r="A35" s="304" t="s">
        <v>1807</v>
      </c>
      <c r="B35" s="303"/>
      <c r="C35" s="303"/>
      <c r="D35" s="299" t="s">
        <v>53</v>
      </c>
      <c r="E35" s="299"/>
      <c r="F35" s="301"/>
    </row>
    <row r="36" ht="20.1" customHeight="1" spans="1:6">
      <c r="A36" s="304" t="s">
        <v>1808</v>
      </c>
      <c r="B36" s="303">
        <v>361</v>
      </c>
      <c r="C36" s="303">
        <v>361</v>
      </c>
      <c r="D36" s="299" t="s">
        <v>53</v>
      </c>
      <c r="E36" s="299"/>
      <c r="F36" s="301"/>
    </row>
    <row r="37" ht="20.1" customHeight="1" spans="1:6">
      <c r="A37" s="304" t="s">
        <v>1809</v>
      </c>
      <c r="B37" s="303">
        <v>38813</v>
      </c>
      <c r="C37" s="303">
        <v>38813</v>
      </c>
      <c r="D37" s="299" t="s">
        <v>53</v>
      </c>
      <c r="E37" s="299"/>
      <c r="F37" s="301"/>
    </row>
    <row r="38" ht="20.1" customHeight="1" spans="1:6">
      <c r="A38" s="304" t="s">
        <v>1810</v>
      </c>
      <c r="B38" s="303">
        <v>49774</v>
      </c>
      <c r="C38" s="303">
        <v>49774</v>
      </c>
      <c r="D38" s="299" t="s">
        <v>53</v>
      </c>
      <c r="E38" s="299"/>
      <c r="F38" s="301"/>
    </row>
    <row r="39" ht="20.1" customHeight="1" spans="1:6">
      <c r="A39" s="304" t="s">
        <v>1811</v>
      </c>
      <c r="B39" s="303">
        <v>101</v>
      </c>
      <c r="C39" s="303">
        <v>101</v>
      </c>
      <c r="D39" s="299" t="s">
        <v>53</v>
      </c>
      <c r="E39" s="299"/>
      <c r="F39" s="301"/>
    </row>
    <row r="40" ht="20.1" customHeight="1" spans="1:6">
      <c r="A40" s="304" t="s">
        <v>1812</v>
      </c>
      <c r="B40" s="303"/>
      <c r="C40" s="303"/>
      <c r="D40" s="299" t="s">
        <v>53</v>
      </c>
      <c r="E40" s="299"/>
      <c r="F40" s="301"/>
    </row>
    <row r="41" ht="20.1" customHeight="1" spans="1:6">
      <c r="A41" s="304" t="s">
        <v>1813</v>
      </c>
      <c r="B41" s="303">
        <v>25743</v>
      </c>
      <c r="C41" s="303">
        <v>25743</v>
      </c>
      <c r="D41" s="299" t="s">
        <v>53</v>
      </c>
      <c r="E41" s="299"/>
      <c r="F41" s="301"/>
    </row>
    <row r="42" ht="20.1" customHeight="1" spans="1:6">
      <c r="A42" s="304" t="s">
        <v>1814</v>
      </c>
      <c r="B42" s="303">
        <v>342</v>
      </c>
      <c r="C42" s="303">
        <v>342</v>
      </c>
      <c r="D42" s="299" t="s">
        <v>53</v>
      </c>
      <c r="E42" s="299"/>
      <c r="F42" s="301"/>
    </row>
    <row r="43" ht="20.1" customHeight="1" spans="1:6">
      <c r="A43" s="304" t="s">
        <v>1815</v>
      </c>
      <c r="B43" s="303"/>
      <c r="C43" s="303"/>
      <c r="D43" s="299" t="s">
        <v>53</v>
      </c>
      <c r="E43" s="299"/>
      <c r="F43" s="301"/>
    </row>
    <row r="44" ht="20.1" customHeight="1" spans="1:6">
      <c r="A44" s="304" t="s">
        <v>1816</v>
      </c>
      <c r="B44" s="303"/>
      <c r="C44" s="303"/>
      <c r="D44" s="299" t="s">
        <v>53</v>
      </c>
      <c r="E44" s="299"/>
      <c r="F44" s="301"/>
    </row>
    <row r="45" ht="20.1" customHeight="1" spans="1:6">
      <c r="A45" s="304" t="s">
        <v>1817</v>
      </c>
      <c r="B45" s="303"/>
      <c r="C45" s="303"/>
      <c r="D45" s="299" t="s">
        <v>53</v>
      </c>
      <c r="E45" s="299"/>
      <c r="F45" s="301"/>
    </row>
    <row r="46" ht="20.1" customHeight="1" spans="1:6">
      <c r="A46" s="304" t="s">
        <v>1818</v>
      </c>
      <c r="B46" s="303"/>
      <c r="C46" s="303"/>
      <c r="D46" s="299" t="s">
        <v>53</v>
      </c>
      <c r="E46" s="299"/>
      <c r="F46" s="301"/>
    </row>
    <row r="47" ht="20.1" customHeight="1" spans="1:6">
      <c r="A47" s="304" t="s">
        <v>1819</v>
      </c>
      <c r="B47" s="303">
        <v>6044</v>
      </c>
      <c r="C47" s="303">
        <v>6044</v>
      </c>
      <c r="D47" s="299" t="s">
        <v>53</v>
      </c>
      <c r="E47" s="299"/>
      <c r="F47" s="301"/>
    </row>
    <row r="48" ht="20.1" customHeight="1" spans="1:6">
      <c r="A48" s="304" t="s">
        <v>1820</v>
      </c>
      <c r="B48" s="303"/>
      <c r="C48" s="303"/>
      <c r="D48" s="303" t="s">
        <v>53</v>
      </c>
      <c r="E48" s="303"/>
      <c r="F48" s="301"/>
    </row>
    <row r="49" ht="20.1" customHeight="1" spans="1:6">
      <c r="A49" s="304" t="s">
        <v>1821</v>
      </c>
      <c r="B49" s="303"/>
      <c r="C49" s="303"/>
      <c r="D49" s="303"/>
      <c r="E49" s="303"/>
      <c r="F49" s="301"/>
    </row>
    <row r="50" ht="20.1" customHeight="1" spans="1:6">
      <c r="A50" s="304" t="s">
        <v>1822</v>
      </c>
      <c r="B50" s="303">
        <v>705</v>
      </c>
      <c r="C50" s="303">
        <v>705</v>
      </c>
      <c r="D50" s="303" t="s">
        <v>53</v>
      </c>
      <c r="E50" s="303"/>
      <c r="F50" s="301"/>
    </row>
    <row r="51" ht="20.1" customHeight="1" spans="1:6">
      <c r="A51" s="303" t="s">
        <v>1823</v>
      </c>
      <c r="B51" s="303">
        <v>3166</v>
      </c>
      <c r="C51" s="303">
        <v>3166</v>
      </c>
      <c r="D51" s="303" t="s">
        <v>53</v>
      </c>
      <c r="E51" s="303"/>
      <c r="F51" s="301"/>
    </row>
    <row r="52" ht="20.1" customHeight="1" spans="1:6">
      <c r="A52" s="303" t="s">
        <v>1824</v>
      </c>
      <c r="B52" s="305">
        <f>SUM(B53:B73)</f>
        <v>68300</v>
      </c>
      <c r="C52" s="305">
        <f>SUM(C53:C73)</f>
        <v>68300</v>
      </c>
      <c r="D52" s="303" t="s">
        <v>53</v>
      </c>
      <c r="E52" s="303"/>
      <c r="F52" s="301"/>
    </row>
    <row r="53" ht="20.1" customHeight="1" spans="1:6">
      <c r="A53" s="303" t="s">
        <v>877</v>
      </c>
      <c r="B53" s="306">
        <v>1019</v>
      </c>
      <c r="C53" s="306">
        <v>1019</v>
      </c>
      <c r="D53" s="303" t="s">
        <v>53</v>
      </c>
      <c r="E53" s="303"/>
      <c r="F53" s="301"/>
    </row>
    <row r="54" ht="20.1" customHeight="1" spans="1:6">
      <c r="A54" s="303" t="s">
        <v>1825</v>
      </c>
      <c r="B54" s="306"/>
      <c r="C54" s="306"/>
      <c r="D54" s="303"/>
      <c r="E54" s="303"/>
      <c r="F54" s="301"/>
    </row>
    <row r="55" ht="20.1" customHeight="1" spans="1:6">
      <c r="A55" s="303" t="s">
        <v>1826</v>
      </c>
      <c r="B55" s="302">
        <v>150</v>
      </c>
      <c r="C55" s="302">
        <v>150</v>
      </c>
      <c r="D55" s="303"/>
      <c r="E55" s="303"/>
      <c r="F55" s="301"/>
    </row>
    <row r="56" ht="20.1" customHeight="1" spans="1:6">
      <c r="A56" s="303" t="s">
        <v>1827</v>
      </c>
      <c r="B56" s="302">
        <v>732</v>
      </c>
      <c r="C56" s="302">
        <v>732</v>
      </c>
      <c r="D56" s="303"/>
      <c r="E56" s="299"/>
      <c r="F56" s="301"/>
    </row>
    <row r="57" ht="20.1" customHeight="1" spans="1:6">
      <c r="A57" s="303" t="s">
        <v>878</v>
      </c>
      <c r="B57" s="307">
        <v>3245</v>
      </c>
      <c r="C57" s="307">
        <v>3245</v>
      </c>
      <c r="D57" s="303"/>
      <c r="E57" s="299"/>
      <c r="F57" s="301"/>
    </row>
    <row r="58" ht="20.1" customHeight="1" spans="1:6">
      <c r="A58" s="303" t="s">
        <v>1828</v>
      </c>
      <c r="B58" s="302">
        <v>194</v>
      </c>
      <c r="C58" s="302">
        <v>194</v>
      </c>
      <c r="D58" s="303"/>
      <c r="E58" s="299"/>
      <c r="F58" s="301"/>
    </row>
    <row r="59" ht="20.1" customHeight="1" spans="1:6">
      <c r="A59" s="303" t="s">
        <v>1829</v>
      </c>
      <c r="B59" s="302">
        <v>1439</v>
      </c>
      <c r="C59" s="302">
        <v>1439</v>
      </c>
      <c r="D59" s="303"/>
      <c r="E59" s="299"/>
      <c r="F59" s="301"/>
    </row>
    <row r="60" ht="19.5" customHeight="1" spans="1:6">
      <c r="A60" s="303" t="s">
        <v>1830</v>
      </c>
      <c r="B60" s="302">
        <v>3772</v>
      </c>
      <c r="C60" s="302">
        <v>3772</v>
      </c>
      <c r="D60" s="303"/>
      <c r="E60" s="302"/>
      <c r="F60" s="301"/>
    </row>
    <row r="61" s="285" customFormat="1" ht="20.1" customHeight="1" spans="1:6">
      <c r="A61" s="303" t="s">
        <v>1831</v>
      </c>
      <c r="B61" s="302">
        <v>456</v>
      </c>
      <c r="C61" s="302">
        <v>456</v>
      </c>
      <c r="D61" s="303"/>
      <c r="E61" s="302"/>
      <c r="F61" s="301"/>
    </row>
    <row r="62" ht="20.1" customHeight="1" spans="1:6">
      <c r="A62" s="303" t="s">
        <v>881</v>
      </c>
      <c r="B62" s="302">
        <v>7089</v>
      </c>
      <c r="C62" s="302">
        <v>7089</v>
      </c>
      <c r="D62" s="303"/>
      <c r="E62" s="302"/>
      <c r="F62" s="301"/>
    </row>
    <row r="63" ht="20.1" customHeight="1" spans="1:6">
      <c r="A63" s="303" t="s">
        <v>1832</v>
      </c>
      <c r="B63" s="302">
        <v>474</v>
      </c>
      <c r="C63" s="302">
        <v>474</v>
      </c>
      <c r="D63" s="303"/>
      <c r="E63" s="302"/>
      <c r="F63" s="301"/>
    </row>
    <row r="64" ht="20.1" customHeight="1" spans="1:6">
      <c r="A64" s="303" t="s">
        <v>1833</v>
      </c>
      <c r="B64" s="302">
        <v>36614</v>
      </c>
      <c r="C64" s="302">
        <v>36614</v>
      </c>
      <c r="D64" s="303"/>
      <c r="E64" s="302"/>
      <c r="F64" s="301"/>
    </row>
    <row r="65" ht="20.1" customHeight="1" spans="1:6">
      <c r="A65" s="303" t="s">
        <v>883</v>
      </c>
      <c r="B65" s="302">
        <v>9094</v>
      </c>
      <c r="C65" s="302">
        <v>9094</v>
      </c>
      <c r="D65" s="303"/>
      <c r="E65" s="302"/>
      <c r="F65" s="301"/>
    </row>
    <row r="66" ht="20.1" customHeight="1" spans="1:6">
      <c r="A66" s="303" t="s">
        <v>1834</v>
      </c>
      <c r="B66" s="302">
        <v>287</v>
      </c>
      <c r="C66" s="302">
        <v>287</v>
      </c>
      <c r="D66" s="303"/>
      <c r="E66" s="302"/>
      <c r="F66" s="301"/>
    </row>
    <row r="67" ht="20.1" customHeight="1" spans="1:6">
      <c r="A67" s="303" t="s">
        <v>1835</v>
      </c>
      <c r="B67" s="302">
        <v>145</v>
      </c>
      <c r="C67" s="302">
        <v>145</v>
      </c>
      <c r="D67" s="303"/>
      <c r="E67" s="302"/>
      <c r="F67" s="301"/>
    </row>
    <row r="68" ht="20.1" customHeight="1" spans="1:6">
      <c r="A68" s="303" t="s">
        <v>1836</v>
      </c>
      <c r="B68" s="302"/>
      <c r="C68" s="302"/>
      <c r="D68" s="303"/>
      <c r="E68" s="302"/>
      <c r="F68" s="301"/>
    </row>
    <row r="69" ht="20.1" customHeight="1" spans="1:6">
      <c r="A69" s="303" t="s">
        <v>1837</v>
      </c>
      <c r="B69" s="302"/>
      <c r="C69" s="302"/>
      <c r="D69" s="303"/>
      <c r="E69" s="302"/>
      <c r="F69" s="301"/>
    </row>
    <row r="70" ht="20.1" customHeight="1" spans="1:6">
      <c r="A70" s="303" t="s">
        <v>884</v>
      </c>
      <c r="B70" s="302">
        <v>500</v>
      </c>
      <c r="C70" s="302">
        <v>500</v>
      </c>
      <c r="D70" s="303"/>
      <c r="E70" s="302"/>
      <c r="F70" s="301"/>
    </row>
    <row r="71" ht="20.1" customHeight="1" spans="1:6">
      <c r="A71" s="303" t="s">
        <v>1838</v>
      </c>
      <c r="B71" s="302"/>
      <c r="C71" s="302"/>
      <c r="D71" s="303"/>
      <c r="E71" s="302"/>
      <c r="F71" s="301"/>
    </row>
    <row r="72" ht="20.1" customHeight="1" spans="1:6">
      <c r="A72" s="303" t="s">
        <v>1839</v>
      </c>
      <c r="B72" s="302">
        <v>2286</v>
      </c>
      <c r="C72" s="302">
        <v>2286</v>
      </c>
      <c r="D72" s="308"/>
      <c r="E72" s="302"/>
      <c r="F72" s="301"/>
    </row>
    <row r="73" ht="20.1" customHeight="1" spans="1:6">
      <c r="A73" s="301" t="s">
        <v>1840</v>
      </c>
      <c r="B73" s="302">
        <v>804</v>
      </c>
      <c r="C73" s="302">
        <v>804</v>
      </c>
      <c r="D73" s="308"/>
      <c r="E73" s="302"/>
      <c r="F73" s="301"/>
    </row>
    <row r="74" ht="20.1" customHeight="1" spans="1:6">
      <c r="A74" s="301"/>
      <c r="B74" s="302"/>
      <c r="C74" s="309"/>
      <c r="D74" s="308"/>
      <c r="E74" s="310"/>
      <c r="F74" s="301"/>
    </row>
    <row r="75" ht="20.1" customHeight="1" spans="1:6">
      <c r="A75" s="301"/>
      <c r="B75" s="311"/>
      <c r="C75" s="301"/>
      <c r="D75" s="308"/>
      <c r="E75" s="311"/>
      <c r="F75" s="301"/>
    </row>
    <row r="76" ht="20.1" customHeight="1" spans="1:6">
      <c r="A76" s="302" t="s">
        <v>1841</v>
      </c>
      <c r="B76" s="312">
        <v>22329</v>
      </c>
      <c r="C76" s="312">
        <v>4211</v>
      </c>
      <c r="D76" s="303" t="s">
        <v>53</v>
      </c>
      <c r="E76" s="312"/>
      <c r="F76" s="312"/>
    </row>
    <row r="77" ht="20.1" customHeight="1" spans="1:6">
      <c r="A77" s="302" t="s">
        <v>1842</v>
      </c>
      <c r="B77" s="313">
        <f>B78+B79+B80</f>
        <v>118700</v>
      </c>
      <c r="C77" s="313">
        <f>C78+C79+C80</f>
        <v>98150</v>
      </c>
      <c r="D77" s="314" t="s">
        <v>1843</v>
      </c>
      <c r="E77" s="302"/>
      <c r="F77" s="312"/>
    </row>
    <row r="78" ht="20.1" customHeight="1" spans="1:6">
      <c r="A78" s="302" t="s">
        <v>1844</v>
      </c>
      <c r="B78" s="302">
        <v>85700</v>
      </c>
      <c r="C78" s="312">
        <v>78150</v>
      </c>
      <c r="D78" s="299" t="s">
        <v>1845</v>
      </c>
      <c r="E78" s="302">
        <v>4211</v>
      </c>
      <c r="F78" s="312">
        <v>5999</v>
      </c>
    </row>
    <row r="79" ht="20.1" customHeight="1" spans="1:6">
      <c r="A79" s="302" t="s">
        <v>1846</v>
      </c>
      <c r="B79" s="312"/>
      <c r="C79" s="312"/>
      <c r="D79" s="302" t="s">
        <v>1847</v>
      </c>
      <c r="E79" s="302">
        <v>3255</v>
      </c>
      <c r="F79" s="312">
        <v>3255</v>
      </c>
    </row>
    <row r="80" ht="20.1" customHeight="1" spans="1:6">
      <c r="A80" s="302" t="s">
        <v>1848</v>
      </c>
      <c r="B80" s="312">
        <v>33000</v>
      </c>
      <c r="C80" s="312">
        <v>20000</v>
      </c>
      <c r="D80" s="302" t="s">
        <v>1849</v>
      </c>
      <c r="E80" s="312"/>
      <c r="F80" s="312"/>
    </row>
    <row r="81" ht="20.1" customHeight="1" spans="1:6">
      <c r="A81" s="302" t="s">
        <v>1850</v>
      </c>
      <c r="B81" s="312"/>
      <c r="C81" s="312"/>
      <c r="D81" s="302" t="s">
        <v>1851</v>
      </c>
      <c r="E81" s="312"/>
      <c r="F81" s="312"/>
    </row>
    <row r="82" ht="20.1" customHeight="1" spans="1:6">
      <c r="A82" s="302" t="s">
        <v>1852</v>
      </c>
      <c r="B82" s="315">
        <v>42393</v>
      </c>
      <c r="C82" s="312">
        <v>40000</v>
      </c>
      <c r="D82" s="316" t="s">
        <v>1853</v>
      </c>
      <c r="E82" s="312">
        <v>175</v>
      </c>
      <c r="F82" s="312"/>
    </row>
    <row r="83" ht="20.1" customHeight="1" spans="1:6">
      <c r="A83" s="302" t="s">
        <v>1854</v>
      </c>
      <c r="B83" s="315"/>
      <c r="C83" s="312"/>
      <c r="D83" s="316" t="s">
        <v>1855</v>
      </c>
      <c r="E83" s="312"/>
      <c r="F83" s="312"/>
    </row>
    <row r="84" ht="19.15" customHeight="1" spans="1:6">
      <c r="A84" s="302" t="s">
        <v>1856</v>
      </c>
      <c r="B84" s="315">
        <v>7316</v>
      </c>
      <c r="C84" s="312"/>
      <c r="D84" s="302"/>
      <c r="E84" s="312"/>
      <c r="F84" s="312"/>
    </row>
    <row r="85" ht="22.15" customHeight="1" spans="1:6">
      <c r="A85" s="302"/>
      <c r="B85" s="312"/>
      <c r="C85" s="312"/>
      <c r="D85" s="302"/>
      <c r="E85" s="312"/>
      <c r="F85" s="312"/>
    </row>
    <row r="86" ht="19.5" customHeight="1" spans="1:6">
      <c r="A86" s="302"/>
      <c r="B86" s="312"/>
      <c r="C86" s="312"/>
      <c r="D86" s="302"/>
      <c r="E86" s="312"/>
      <c r="F86" s="312"/>
    </row>
    <row r="87" ht="19.5" customHeight="1" spans="1:6">
      <c r="A87" s="302"/>
      <c r="B87" s="312"/>
      <c r="C87" s="312"/>
      <c r="D87" s="302" t="s">
        <v>53</v>
      </c>
      <c r="E87" s="312"/>
      <c r="F87" s="312"/>
    </row>
    <row r="88" ht="19.5" customHeight="1" spans="1:6">
      <c r="A88" s="302"/>
      <c r="B88" s="312"/>
      <c r="C88" s="312"/>
      <c r="D88" s="302" t="s">
        <v>53</v>
      </c>
      <c r="E88" s="312"/>
      <c r="F88" s="312"/>
    </row>
    <row r="89" ht="19.5" customHeight="1" spans="1:6">
      <c r="A89" s="302"/>
      <c r="B89" s="312"/>
      <c r="C89" s="312"/>
      <c r="D89" s="302" t="s">
        <v>53</v>
      </c>
      <c r="E89" s="312"/>
      <c r="F89" s="312"/>
    </row>
    <row r="90" ht="19.5" customHeight="1" spans="1:6">
      <c r="A90" s="302"/>
      <c r="B90" s="312"/>
      <c r="C90" s="312"/>
      <c r="D90" s="302" t="s">
        <v>53</v>
      </c>
      <c r="E90" s="312"/>
      <c r="F90" s="312"/>
    </row>
    <row r="91" ht="19.5" customHeight="1" spans="1:6">
      <c r="A91" s="302"/>
      <c r="B91" s="312"/>
      <c r="C91" s="312"/>
      <c r="D91" s="302"/>
      <c r="E91" s="312"/>
      <c r="F91" s="312"/>
    </row>
    <row r="92" ht="19.5" customHeight="1" spans="1:6">
      <c r="A92" s="302"/>
      <c r="B92" s="312"/>
      <c r="C92" s="312"/>
      <c r="D92" s="302"/>
      <c r="E92" s="312"/>
      <c r="F92" s="312"/>
    </row>
    <row r="93" ht="19.5" customHeight="1" spans="1:6">
      <c r="A93" s="302"/>
      <c r="B93" s="312"/>
      <c r="C93" s="312"/>
      <c r="D93" s="302"/>
      <c r="E93" s="312"/>
      <c r="F93" s="312"/>
    </row>
    <row r="94" ht="19.5" customHeight="1" spans="1:6">
      <c r="A94" s="311" t="s">
        <v>1857</v>
      </c>
      <c r="B94" s="313">
        <f>B6+B7</f>
        <v>671116</v>
      </c>
      <c r="C94" s="313">
        <f>C6+C7</f>
        <v>626758</v>
      </c>
      <c r="D94" s="311" t="s">
        <v>1858</v>
      </c>
      <c r="E94" s="313">
        <f>E6+E7</f>
        <v>671116</v>
      </c>
      <c r="F94" s="313">
        <f>F6+F7</f>
        <v>626758</v>
      </c>
    </row>
    <row r="95" ht="13.5"/>
    <row r="96" ht="13.5"/>
    <row r="97" ht="13.5"/>
    <row r="98" ht="13.5"/>
    <row r="99" ht="13.5"/>
    <row r="100" ht="13.5"/>
    <row r="101" ht="13.5"/>
    <row r="102" ht="13.5"/>
    <row r="103" ht="13.5"/>
    <row r="104" ht="13.5"/>
    <row r="105" ht="13.5"/>
    <row r="106" ht="13.5"/>
    <row r="107" ht="13.5"/>
    <row r="108" ht="13.5"/>
    <row r="109" ht="13.5"/>
    <row r="110" ht="13.5"/>
    <row r="111" ht="13.5"/>
    <row r="112" ht="13.5"/>
    <row r="113" ht="13.5"/>
  </sheetData>
  <protectedRanges>
    <protectedRange password="CC35" sqref="B30:C50" name="区域1_1"/>
  </protectedRanges>
  <mergeCells count="3">
    <mergeCell ref="A2:F2"/>
    <mergeCell ref="A4:C4"/>
    <mergeCell ref="D4:F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6"/>
  <sheetViews>
    <sheetView workbookViewId="0">
      <selection activeCell="A24" sqref="A24"/>
    </sheetView>
  </sheetViews>
  <sheetFormatPr defaultColWidth="9" defaultRowHeight="13.5" outlineLevelRow="5" outlineLevelCol="3"/>
  <cols>
    <col min="1" max="4" width="45.25" customWidth="1"/>
  </cols>
  <sheetData>
    <row r="2" ht="25.5" spans="1:4">
      <c r="A2" s="275" t="s">
        <v>1859</v>
      </c>
      <c r="B2" s="275"/>
      <c r="C2" s="275"/>
      <c r="D2" s="275"/>
    </row>
    <row r="3" ht="14.25" spans="1:4">
      <c r="A3" s="276"/>
      <c r="B3" s="276"/>
      <c r="C3" s="276"/>
      <c r="D3" s="277" t="s">
        <v>1860</v>
      </c>
    </row>
    <row r="4" spans="1:4">
      <c r="A4" s="278" t="s">
        <v>1861</v>
      </c>
      <c r="B4" s="279" t="s">
        <v>1862</v>
      </c>
      <c r="C4" s="279" t="s">
        <v>1863</v>
      </c>
      <c r="D4" s="278" t="s">
        <v>57</v>
      </c>
    </row>
    <row r="5" spans="1:4">
      <c r="A5" s="278"/>
      <c r="B5" s="280"/>
      <c r="C5" s="280"/>
      <c r="D5" s="278"/>
    </row>
    <row r="6" ht="50.25" customHeight="1" spans="1:4">
      <c r="A6" s="281" t="s">
        <v>1864</v>
      </c>
      <c r="B6" s="282">
        <v>15.31</v>
      </c>
      <c r="C6" s="282">
        <v>14.87</v>
      </c>
      <c r="D6" s="283"/>
    </row>
  </sheetData>
  <mergeCells count="5">
    <mergeCell ref="A2:D2"/>
    <mergeCell ref="A4:A5"/>
    <mergeCell ref="B4:B5"/>
    <mergeCell ref="C4:C5"/>
    <mergeCell ref="D4:D5"/>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12"/>
  <sheetViews>
    <sheetView workbookViewId="0">
      <selection activeCell="A3" sqref="A3"/>
    </sheetView>
  </sheetViews>
  <sheetFormatPr defaultColWidth="9" defaultRowHeight="13.5" outlineLevelCol="1"/>
  <cols>
    <col min="1" max="1" width="56.5" customWidth="1"/>
    <col min="2" max="2" width="50.625" customWidth="1"/>
  </cols>
  <sheetData>
    <row r="2" ht="25.5" spans="1:2">
      <c r="A2" s="268" t="s">
        <v>1865</v>
      </c>
      <c r="B2" s="268"/>
    </row>
    <row r="3" ht="25.5" spans="1:2">
      <c r="A3" s="268"/>
      <c r="B3" s="269" t="s">
        <v>1866</v>
      </c>
    </row>
    <row r="4" ht="28.5" customHeight="1" spans="1:2">
      <c r="A4" s="270" t="s">
        <v>1867</v>
      </c>
      <c r="B4" s="270" t="s">
        <v>1868</v>
      </c>
    </row>
    <row r="5" ht="28.5" customHeight="1" spans="1:2">
      <c r="A5" s="270" t="s">
        <v>1869</v>
      </c>
      <c r="B5" s="271">
        <v>5635</v>
      </c>
    </row>
    <row r="6" ht="28.5" customHeight="1" spans="1:2">
      <c r="A6" s="272" t="s">
        <v>1870</v>
      </c>
      <c r="B6" s="273">
        <v>50</v>
      </c>
    </row>
    <row r="7" ht="28.5" customHeight="1" spans="1:2">
      <c r="A7" s="272" t="s">
        <v>1871</v>
      </c>
      <c r="B7" s="273">
        <v>3735</v>
      </c>
    </row>
    <row r="8" ht="28.5" customHeight="1" spans="1:2">
      <c r="A8" s="272" t="s">
        <v>1872</v>
      </c>
      <c r="B8" s="273">
        <v>1850</v>
      </c>
    </row>
    <row r="9" ht="28.5" customHeight="1" spans="1:2">
      <c r="A9" s="272" t="s">
        <v>1873</v>
      </c>
      <c r="B9" s="273">
        <v>1360</v>
      </c>
    </row>
    <row r="10" ht="28.5" customHeight="1" spans="1:2">
      <c r="A10" s="272" t="s">
        <v>1874</v>
      </c>
      <c r="B10" s="273">
        <v>490</v>
      </c>
    </row>
    <row r="12" ht="26.25" customHeight="1" spans="1:1">
      <c r="A12" s="274" t="s">
        <v>1875</v>
      </c>
    </row>
  </sheetData>
  <mergeCells count="1">
    <mergeCell ref="A2:B2"/>
  </mergeCells>
  <printOptions horizontalCentered="1"/>
  <pageMargins left="0.708661417322835" right="0.708661417322835" top="0.748031496062992" bottom="0.748031496062992" header="0.31496062992126" footer="0.31496062992126"/>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topLeftCell="A28" workbookViewId="0">
      <selection activeCell="G18" sqref="G18"/>
    </sheetView>
  </sheetViews>
  <sheetFormatPr defaultColWidth="9" defaultRowHeight="13.5"/>
  <cols>
    <col min="1" max="1" width="7.5" customWidth="1"/>
    <col min="2" max="2" width="2.5" customWidth="1"/>
    <col min="3" max="3" width="1.625" customWidth="1"/>
    <col min="6" max="6" width="26.75" customWidth="1"/>
    <col min="7" max="7" width="19" customWidth="1"/>
    <col min="8" max="8" width="12.75" customWidth="1"/>
  </cols>
  <sheetData>
    <row r="1" ht="20.25" spans="1:12">
      <c r="A1" s="252" t="s">
        <v>1876</v>
      </c>
      <c r="B1" s="252"/>
      <c r="C1" s="252"/>
      <c r="D1" s="252"/>
      <c r="E1" s="252"/>
      <c r="F1" s="252"/>
      <c r="G1" s="252"/>
      <c r="H1" s="252"/>
      <c r="I1" s="267"/>
      <c r="J1" s="267"/>
      <c r="K1" s="267"/>
      <c r="L1" s="267"/>
    </row>
    <row r="2" ht="14.25" spans="1:12">
      <c r="A2" s="253" t="s">
        <v>1877</v>
      </c>
      <c r="B2" s="253"/>
      <c r="C2" s="253"/>
      <c r="D2" s="253"/>
      <c r="E2" s="253"/>
      <c r="F2" s="253"/>
      <c r="G2" s="253"/>
      <c r="H2" s="253"/>
      <c r="I2" s="267"/>
      <c r="J2" s="267"/>
      <c r="K2" s="267"/>
      <c r="L2" s="267"/>
    </row>
    <row r="3" spans="1:12">
      <c r="A3" s="222" t="s">
        <v>1878</v>
      </c>
      <c r="B3" s="223"/>
      <c r="C3" s="223"/>
      <c r="D3" s="222" t="s">
        <v>1879</v>
      </c>
      <c r="E3" s="223"/>
      <c r="F3" s="223"/>
      <c r="G3" s="223"/>
      <c r="H3" s="224"/>
      <c r="I3" s="267"/>
      <c r="J3" s="267"/>
      <c r="K3" s="267"/>
      <c r="L3" s="267"/>
    </row>
    <row r="4" spans="1:12">
      <c r="A4" s="222" t="s">
        <v>1880</v>
      </c>
      <c r="B4" s="223"/>
      <c r="C4" s="223"/>
      <c r="D4" s="225">
        <v>120001</v>
      </c>
      <c r="E4" s="225"/>
      <c r="F4" s="225" t="s">
        <v>1881</v>
      </c>
      <c r="G4" s="225" t="s">
        <v>1882</v>
      </c>
      <c r="H4" s="225"/>
      <c r="I4" s="267"/>
      <c r="J4" s="267"/>
      <c r="K4" s="267"/>
      <c r="L4" s="267"/>
    </row>
    <row r="5" spans="1:12">
      <c r="A5" s="222" t="s">
        <v>1883</v>
      </c>
      <c r="B5" s="223"/>
      <c r="C5" s="223"/>
      <c r="D5" s="225" t="s">
        <v>1884</v>
      </c>
      <c r="E5" s="225"/>
      <c r="F5" s="225" t="s">
        <v>1885</v>
      </c>
      <c r="G5" s="222" t="s">
        <v>1886</v>
      </c>
      <c r="H5" s="224"/>
      <c r="I5" s="267"/>
      <c r="J5" s="267"/>
      <c r="K5" s="267"/>
      <c r="L5" s="267"/>
    </row>
    <row r="6" spans="1:12">
      <c r="A6" s="226" t="s">
        <v>1887</v>
      </c>
      <c r="B6" s="227"/>
      <c r="C6" s="254"/>
      <c r="D6" s="225" t="s">
        <v>1888</v>
      </c>
      <c r="E6" s="225"/>
      <c r="F6" s="255" t="s">
        <v>1889</v>
      </c>
      <c r="G6" s="256"/>
      <c r="H6" s="257"/>
      <c r="I6" s="267"/>
      <c r="J6" s="267"/>
      <c r="K6" s="267"/>
      <c r="L6" s="267"/>
    </row>
    <row r="7" spans="1:12">
      <c r="A7" s="258"/>
      <c r="B7" s="259"/>
      <c r="C7" s="260"/>
      <c r="D7" s="225" t="s">
        <v>1890</v>
      </c>
      <c r="E7" s="225"/>
      <c r="F7" s="255" t="s">
        <v>1889</v>
      </c>
      <c r="G7" s="256"/>
      <c r="H7" s="257"/>
      <c r="I7" s="267"/>
      <c r="J7" s="267"/>
      <c r="K7" s="267"/>
      <c r="L7" s="267"/>
    </row>
    <row r="8" spans="1:12">
      <c r="A8" s="261"/>
      <c r="B8" s="259"/>
      <c r="C8" s="260"/>
      <c r="D8" s="225" t="s">
        <v>1891</v>
      </c>
      <c r="E8" s="225"/>
      <c r="F8" s="255" t="s">
        <v>1889</v>
      </c>
      <c r="G8" s="256"/>
      <c r="H8" s="257"/>
      <c r="I8" s="267"/>
      <c r="J8" s="267"/>
      <c r="K8" s="267"/>
      <c r="L8" s="267"/>
    </row>
    <row r="9" spans="1:12">
      <c r="A9" s="225" t="s">
        <v>1892</v>
      </c>
      <c r="B9" s="225"/>
      <c r="C9" s="225"/>
      <c r="D9" s="236" t="s">
        <v>1893</v>
      </c>
      <c r="E9" s="237"/>
      <c r="F9" s="237"/>
      <c r="G9" s="237"/>
      <c r="H9" s="238"/>
      <c r="I9" s="267"/>
      <c r="J9" s="267"/>
      <c r="K9" s="267"/>
      <c r="L9" s="267"/>
    </row>
    <row r="10" ht="50.25" customHeight="1" spans="1:12">
      <c r="A10" s="225"/>
      <c r="B10" s="225"/>
      <c r="C10" s="225"/>
      <c r="D10" s="239"/>
      <c r="E10" s="240"/>
      <c r="F10" s="240"/>
      <c r="G10" s="240"/>
      <c r="H10" s="241"/>
      <c r="I10" s="267"/>
      <c r="J10" s="267"/>
      <c r="K10" s="267"/>
      <c r="L10" s="267"/>
    </row>
    <row r="11" spans="1:12">
      <c r="A11" s="225" t="s">
        <v>1894</v>
      </c>
      <c r="B11" s="225"/>
      <c r="C11" s="225"/>
      <c r="D11" s="242" t="s">
        <v>1895</v>
      </c>
      <c r="E11" s="225" t="s">
        <v>1896</v>
      </c>
      <c r="F11" s="225" t="s">
        <v>1897</v>
      </c>
      <c r="G11" s="225" t="s">
        <v>1898</v>
      </c>
      <c r="H11" s="225" t="s">
        <v>57</v>
      </c>
      <c r="I11" s="250"/>
      <c r="J11" s="250"/>
      <c r="K11" s="251"/>
      <c r="L11" s="251"/>
    </row>
    <row r="12" ht="36.75" customHeight="1" spans="1:12">
      <c r="A12" s="225"/>
      <c r="B12" s="225"/>
      <c r="C12" s="225"/>
      <c r="D12" s="225" t="s">
        <v>1899</v>
      </c>
      <c r="E12" s="225" t="s">
        <v>1900</v>
      </c>
      <c r="F12" s="262" t="s">
        <v>1901</v>
      </c>
      <c r="G12" s="262" t="s">
        <v>1902</v>
      </c>
      <c r="H12" s="263"/>
      <c r="I12" s="250"/>
      <c r="J12" s="250"/>
      <c r="K12" s="251"/>
      <c r="L12" s="251"/>
    </row>
    <row r="13" ht="36.75" customHeight="1" spans="1:12">
      <c r="A13" s="225"/>
      <c r="B13" s="225"/>
      <c r="C13" s="225"/>
      <c r="D13" s="225"/>
      <c r="E13" s="225"/>
      <c r="F13" s="262" t="s">
        <v>1903</v>
      </c>
      <c r="G13" s="262" t="s">
        <v>1904</v>
      </c>
      <c r="H13" s="263"/>
      <c r="I13" s="250"/>
      <c r="J13" s="250"/>
      <c r="K13" s="251"/>
      <c r="L13" s="251"/>
    </row>
    <row r="14" ht="36.75" customHeight="1" spans="1:12">
      <c r="A14" s="225"/>
      <c r="B14" s="225"/>
      <c r="C14" s="225"/>
      <c r="D14" s="225"/>
      <c r="E14" s="225"/>
      <c r="F14" s="262" t="s">
        <v>1905</v>
      </c>
      <c r="G14" s="262" t="s">
        <v>1906</v>
      </c>
      <c r="H14" s="263"/>
      <c r="I14" s="250"/>
      <c r="J14" s="250"/>
      <c r="K14" s="251"/>
      <c r="L14" s="251"/>
    </row>
    <row r="15" ht="36.75" customHeight="1" spans="1:12">
      <c r="A15" s="225"/>
      <c r="B15" s="225"/>
      <c r="C15" s="225"/>
      <c r="D15" s="225"/>
      <c r="E15" s="225"/>
      <c r="F15" s="262" t="s">
        <v>1907</v>
      </c>
      <c r="G15" s="262" t="s">
        <v>1906</v>
      </c>
      <c r="H15" s="263"/>
      <c r="I15" s="250"/>
      <c r="J15" s="250"/>
      <c r="K15" s="251"/>
      <c r="L15" s="251"/>
    </row>
    <row r="16" ht="36.75" customHeight="1" spans="1:12">
      <c r="A16" s="225"/>
      <c r="B16" s="225"/>
      <c r="C16" s="225"/>
      <c r="D16" s="225"/>
      <c r="E16" s="225" t="s">
        <v>1908</v>
      </c>
      <c r="F16" s="262" t="s">
        <v>1909</v>
      </c>
      <c r="G16" s="264">
        <v>1</v>
      </c>
      <c r="H16" s="263"/>
      <c r="I16" s="250"/>
      <c r="J16" s="250"/>
      <c r="K16" s="251"/>
      <c r="L16" s="251"/>
    </row>
    <row r="17" ht="36.75" customHeight="1" spans="1:12">
      <c r="A17" s="225"/>
      <c r="B17" s="225"/>
      <c r="C17" s="225"/>
      <c r="D17" s="225"/>
      <c r="E17" s="225"/>
      <c r="F17" s="262" t="s">
        <v>1910</v>
      </c>
      <c r="G17" s="264">
        <v>1</v>
      </c>
      <c r="H17" s="263"/>
      <c r="I17" s="250"/>
      <c r="J17" s="250"/>
      <c r="K17" s="251"/>
      <c r="L17" s="251"/>
    </row>
    <row r="18" ht="36.75" customHeight="1" spans="1:12">
      <c r="A18" s="225"/>
      <c r="B18" s="225"/>
      <c r="C18" s="225"/>
      <c r="D18" s="225"/>
      <c r="E18" s="225"/>
      <c r="F18" s="262" t="s">
        <v>1911</v>
      </c>
      <c r="G18" s="265"/>
      <c r="H18" s="263"/>
      <c r="I18" s="250"/>
      <c r="J18" s="250"/>
      <c r="K18" s="251"/>
      <c r="L18" s="251"/>
    </row>
    <row r="19" ht="36.75" customHeight="1" spans="1:12">
      <c r="A19" s="225"/>
      <c r="B19" s="225"/>
      <c r="C19" s="225"/>
      <c r="D19" s="225"/>
      <c r="E19" s="225" t="s">
        <v>1912</v>
      </c>
      <c r="F19" s="262" t="s">
        <v>1913</v>
      </c>
      <c r="G19" s="264">
        <v>1</v>
      </c>
      <c r="H19" s="263"/>
      <c r="I19" s="250"/>
      <c r="J19" s="250"/>
      <c r="K19" s="251"/>
      <c r="L19" s="251"/>
    </row>
    <row r="20" ht="36.75" customHeight="1" spans="1:12">
      <c r="A20" s="225"/>
      <c r="B20" s="225"/>
      <c r="C20" s="225"/>
      <c r="D20" s="225"/>
      <c r="E20" s="225"/>
      <c r="F20" s="262" t="s">
        <v>1914</v>
      </c>
      <c r="G20" s="264">
        <v>1</v>
      </c>
      <c r="H20" s="263"/>
      <c r="I20" s="250"/>
      <c r="J20" s="250"/>
      <c r="K20" s="251"/>
      <c r="L20" s="250"/>
    </row>
    <row r="21" ht="36.75" customHeight="1" spans="1:12">
      <c r="A21" s="225"/>
      <c r="B21" s="225"/>
      <c r="C21" s="225"/>
      <c r="D21" s="225"/>
      <c r="E21" s="225" t="s">
        <v>1915</v>
      </c>
      <c r="F21" s="262" t="s">
        <v>1916</v>
      </c>
      <c r="G21" s="225" t="s">
        <v>1917</v>
      </c>
      <c r="H21" s="263"/>
      <c r="I21" s="250"/>
      <c r="J21" s="250"/>
      <c r="K21" s="251"/>
      <c r="L21" s="251"/>
    </row>
    <row r="22" ht="36.75" customHeight="1" spans="1:12">
      <c r="A22" s="225"/>
      <c r="B22" s="225"/>
      <c r="C22" s="225"/>
      <c r="D22" s="225"/>
      <c r="E22" s="225"/>
      <c r="F22" s="262" t="s">
        <v>1918</v>
      </c>
      <c r="G22" s="225" t="s">
        <v>1919</v>
      </c>
      <c r="H22" s="263"/>
      <c r="I22" s="250"/>
      <c r="J22" s="250"/>
      <c r="K22" s="251"/>
      <c r="L22" s="251"/>
    </row>
    <row r="23" ht="36.75" customHeight="1" spans="1:12">
      <c r="A23" s="225"/>
      <c r="B23" s="225"/>
      <c r="C23" s="225"/>
      <c r="D23" s="225"/>
      <c r="E23" s="225" t="s">
        <v>1920</v>
      </c>
      <c r="F23" s="262" t="s">
        <v>1921</v>
      </c>
      <c r="G23" s="262" t="s">
        <v>1922</v>
      </c>
      <c r="H23" s="263"/>
      <c r="I23" s="250"/>
      <c r="J23" s="250"/>
      <c r="K23" s="251"/>
      <c r="L23" s="251"/>
    </row>
    <row r="24" ht="36.75" customHeight="1" spans="1:12">
      <c r="A24" s="225"/>
      <c r="B24" s="225"/>
      <c r="C24" s="225"/>
      <c r="D24" s="225"/>
      <c r="E24" s="225"/>
      <c r="F24" s="262" t="s">
        <v>1923</v>
      </c>
      <c r="G24" s="262" t="s">
        <v>1924</v>
      </c>
      <c r="H24" s="263"/>
      <c r="I24" s="250"/>
      <c r="J24" s="250"/>
      <c r="K24" s="251"/>
      <c r="L24" s="251"/>
    </row>
    <row r="25" ht="36.75" customHeight="1" spans="1:12">
      <c r="A25" s="225"/>
      <c r="B25" s="225"/>
      <c r="C25" s="225"/>
      <c r="D25" s="225"/>
      <c r="E25" s="225"/>
      <c r="F25" s="262" t="s">
        <v>1911</v>
      </c>
      <c r="G25" s="262"/>
      <c r="H25" s="263"/>
      <c r="I25" s="250"/>
      <c r="J25" s="250"/>
      <c r="K25" s="251"/>
      <c r="L25" s="251"/>
    </row>
    <row r="26" ht="36.75" customHeight="1" spans="1:12">
      <c r="A26" s="225"/>
      <c r="B26" s="225"/>
      <c r="C26" s="225"/>
      <c r="D26" s="225"/>
      <c r="E26" s="225" t="s">
        <v>1925</v>
      </c>
      <c r="F26" s="262" t="s">
        <v>1926</v>
      </c>
      <c r="G26" s="262"/>
      <c r="H26" s="263"/>
      <c r="I26" s="250"/>
      <c r="J26" s="250"/>
      <c r="K26" s="251"/>
      <c r="L26" s="251"/>
    </row>
    <row r="27" ht="36.75" customHeight="1" spans="1:12">
      <c r="A27" s="225"/>
      <c r="B27" s="225"/>
      <c r="C27" s="225"/>
      <c r="D27" s="225"/>
      <c r="E27" s="225"/>
      <c r="F27" s="262" t="s">
        <v>1927</v>
      </c>
      <c r="G27" s="262"/>
      <c r="H27" s="263"/>
      <c r="I27" s="250"/>
      <c r="J27" s="250"/>
      <c r="K27" s="251"/>
      <c r="L27" s="251"/>
    </row>
    <row r="28" ht="36.75" customHeight="1" spans="1:12">
      <c r="A28" s="225"/>
      <c r="B28" s="225"/>
      <c r="C28" s="225"/>
      <c r="D28" s="225"/>
      <c r="E28" s="225"/>
      <c r="F28" s="262" t="s">
        <v>1911</v>
      </c>
      <c r="G28" s="262"/>
      <c r="H28" s="263"/>
      <c r="I28" s="250"/>
      <c r="J28" s="250"/>
      <c r="K28" s="251"/>
      <c r="L28" s="251"/>
    </row>
    <row r="29" ht="36.75" customHeight="1" spans="1:12">
      <c r="A29" s="225"/>
      <c r="B29" s="225"/>
      <c r="C29" s="225"/>
      <c r="D29" s="225"/>
      <c r="E29" s="225" t="s">
        <v>1928</v>
      </c>
      <c r="F29" s="262" t="s">
        <v>1929</v>
      </c>
      <c r="G29" s="262" t="s">
        <v>1930</v>
      </c>
      <c r="H29" s="263"/>
      <c r="I29" s="250"/>
      <c r="J29" s="250"/>
      <c r="K29" s="251"/>
      <c r="L29" s="250"/>
    </row>
    <row r="30" ht="36.75" customHeight="1" spans="1:12">
      <c r="A30" s="225"/>
      <c r="B30" s="225"/>
      <c r="C30" s="225"/>
      <c r="D30" s="225"/>
      <c r="E30" s="225"/>
      <c r="F30" s="262" t="s">
        <v>1927</v>
      </c>
      <c r="G30" s="262"/>
      <c r="H30" s="263"/>
      <c r="I30" s="250"/>
      <c r="J30" s="250"/>
      <c r="K30" s="251"/>
      <c r="L30" s="250"/>
    </row>
    <row r="31" ht="36.75" customHeight="1" spans="1:12">
      <c r="A31" s="225"/>
      <c r="B31" s="225"/>
      <c r="C31" s="225"/>
      <c r="D31" s="225"/>
      <c r="E31" s="225"/>
      <c r="F31" s="262" t="s">
        <v>1911</v>
      </c>
      <c r="G31" s="262"/>
      <c r="H31" s="263"/>
      <c r="I31" s="250"/>
      <c r="J31" s="250"/>
      <c r="K31" s="251"/>
      <c r="L31" s="250"/>
    </row>
    <row r="32" ht="36.75" customHeight="1" spans="1:12">
      <c r="A32" s="225"/>
      <c r="B32" s="225"/>
      <c r="C32" s="225"/>
      <c r="D32" s="225" t="s">
        <v>1931</v>
      </c>
      <c r="E32" s="225" t="s">
        <v>1932</v>
      </c>
      <c r="F32" s="262" t="s">
        <v>1933</v>
      </c>
      <c r="G32" s="266" t="s">
        <v>1934</v>
      </c>
      <c r="H32" s="263"/>
      <c r="I32" s="267"/>
      <c r="J32" s="267"/>
      <c r="K32" s="267"/>
      <c r="L32" s="267"/>
    </row>
    <row r="33" ht="36.75" customHeight="1" spans="1:8">
      <c r="A33" s="225"/>
      <c r="B33" s="225"/>
      <c r="C33" s="225"/>
      <c r="D33" s="225"/>
      <c r="E33" s="225"/>
      <c r="F33" s="262" t="s">
        <v>1935</v>
      </c>
      <c r="G33" s="266" t="s">
        <v>1934</v>
      </c>
      <c r="H33" s="263"/>
    </row>
    <row r="34" ht="36.75" customHeight="1" spans="1:8">
      <c r="A34" s="225"/>
      <c r="B34" s="225"/>
      <c r="C34" s="225"/>
      <c r="D34" s="225"/>
      <c r="E34" s="225"/>
      <c r="F34" s="262" t="s">
        <v>1936</v>
      </c>
      <c r="G34" s="266" t="s">
        <v>1934</v>
      </c>
      <c r="H34" s="263"/>
    </row>
  </sheetData>
  <mergeCells count="40">
    <mergeCell ref="A1:H1"/>
    <mergeCell ref="A2:H2"/>
    <mergeCell ref="A3:C3"/>
    <mergeCell ref="D3:H3"/>
    <mergeCell ref="A4:C4"/>
    <mergeCell ref="D4:E4"/>
    <mergeCell ref="G4:H4"/>
    <mergeCell ref="A5:C5"/>
    <mergeCell ref="D5:E5"/>
    <mergeCell ref="G5:H5"/>
    <mergeCell ref="D6:E6"/>
    <mergeCell ref="F6:H6"/>
    <mergeCell ref="D7:E7"/>
    <mergeCell ref="F7:H7"/>
    <mergeCell ref="D8:E8"/>
    <mergeCell ref="F8:H8"/>
    <mergeCell ref="D12:D22"/>
    <mergeCell ref="D23:D31"/>
    <mergeCell ref="D32:D34"/>
    <mergeCell ref="E12:E15"/>
    <mergeCell ref="E16:E18"/>
    <mergeCell ref="E19:E20"/>
    <mergeCell ref="E21:E22"/>
    <mergeCell ref="E23:E25"/>
    <mergeCell ref="E26:E28"/>
    <mergeCell ref="E29:E31"/>
    <mergeCell ref="E32:E34"/>
    <mergeCell ref="I11:I20"/>
    <mergeCell ref="I21:I28"/>
    <mergeCell ref="I29:I31"/>
    <mergeCell ref="J11:J13"/>
    <mergeCell ref="J18:J19"/>
    <mergeCell ref="J21:J22"/>
    <mergeCell ref="J23:J24"/>
    <mergeCell ref="J25:J27"/>
    <mergeCell ref="J29:J31"/>
    <mergeCell ref="A6:C8"/>
    <mergeCell ref="A9:C10"/>
    <mergeCell ref="D9:H10"/>
    <mergeCell ref="A11:C3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workbookViewId="0">
      <selection activeCell="L10" sqref="L10"/>
    </sheetView>
  </sheetViews>
  <sheetFormatPr defaultColWidth="9" defaultRowHeight="13.5"/>
  <cols>
    <col min="1" max="1" width="12.5" customWidth="1"/>
    <col min="2" max="2" width="7.875" hidden="1" customWidth="1"/>
    <col min="3" max="3" width="9" hidden="1" customWidth="1"/>
    <col min="6" max="6" width="16.125" customWidth="1"/>
    <col min="7" max="7" width="12.625" customWidth="1"/>
  </cols>
  <sheetData>
    <row r="1" ht="20.25" spans="1:12">
      <c r="A1" s="220" t="s">
        <v>1876</v>
      </c>
      <c r="B1" s="220"/>
      <c r="C1" s="220"/>
      <c r="D1" s="220"/>
      <c r="E1" s="220"/>
      <c r="F1" s="220"/>
      <c r="G1" s="220"/>
      <c r="H1" s="220"/>
      <c r="I1" s="248"/>
      <c r="J1" s="248"/>
      <c r="K1" s="248"/>
      <c r="L1" s="248"/>
    </row>
    <row r="2" ht="14.25" spans="1:12">
      <c r="A2" s="221" t="s">
        <v>1937</v>
      </c>
      <c r="B2" s="221"/>
      <c r="C2" s="221"/>
      <c r="D2" s="221"/>
      <c r="E2" s="221"/>
      <c r="F2" s="221"/>
      <c r="G2" s="221"/>
      <c r="H2" s="221"/>
      <c r="I2" s="248"/>
      <c r="J2" s="248"/>
      <c r="K2" s="248"/>
      <c r="L2" s="248"/>
    </row>
    <row r="3" s="219" customFormat="1" ht="22.5" customHeight="1" spans="1:12">
      <c r="A3" s="222" t="s">
        <v>1878</v>
      </c>
      <c r="B3" s="223"/>
      <c r="C3" s="223"/>
      <c r="D3" s="222" t="s">
        <v>1938</v>
      </c>
      <c r="E3" s="223"/>
      <c r="F3" s="223"/>
      <c r="G3" s="223"/>
      <c r="H3" s="224"/>
      <c r="I3" s="249"/>
      <c r="J3" s="249"/>
      <c r="K3" s="249"/>
      <c r="L3" s="249"/>
    </row>
    <row r="4" s="219" customFormat="1" ht="22.5" customHeight="1" spans="1:12">
      <c r="A4" s="222" t="s">
        <v>1880</v>
      </c>
      <c r="B4" s="223"/>
      <c r="C4" s="223"/>
      <c r="D4" s="225"/>
      <c r="E4" s="225"/>
      <c r="F4" s="225" t="s">
        <v>1881</v>
      </c>
      <c r="G4" s="222" t="s">
        <v>1939</v>
      </c>
      <c r="H4" s="224"/>
      <c r="I4" s="249"/>
      <c r="J4" s="249"/>
      <c r="K4" s="249"/>
      <c r="L4" s="249"/>
    </row>
    <row r="5" s="219" customFormat="1" ht="22.5" customHeight="1" spans="1:12">
      <c r="A5" s="222" t="s">
        <v>1883</v>
      </c>
      <c r="B5" s="223"/>
      <c r="C5" s="223"/>
      <c r="D5" s="225"/>
      <c r="E5" s="225"/>
      <c r="F5" s="225" t="s">
        <v>1885</v>
      </c>
      <c r="G5" s="222"/>
      <c r="H5" s="224"/>
      <c r="I5" s="249"/>
      <c r="J5" s="249"/>
      <c r="K5" s="249"/>
      <c r="L5" s="249"/>
    </row>
    <row r="6" s="219" customFormat="1" ht="22.5" customHeight="1" spans="1:12">
      <c r="A6" s="226" t="s">
        <v>1887</v>
      </c>
      <c r="B6" s="227"/>
      <c r="C6" s="228"/>
      <c r="D6" s="225" t="s">
        <v>1888</v>
      </c>
      <c r="E6" s="225"/>
      <c r="F6" s="229">
        <v>6700</v>
      </c>
      <c r="G6" s="230"/>
      <c r="H6" s="231"/>
      <c r="I6" s="249"/>
      <c r="J6" s="249"/>
      <c r="K6" s="249"/>
      <c r="L6" s="249"/>
    </row>
    <row r="7" s="219" customFormat="1" ht="22.5" customHeight="1" spans="1:12">
      <c r="A7" s="232"/>
      <c r="B7" s="233"/>
      <c r="C7" s="234"/>
      <c r="D7" s="225" t="s">
        <v>1890</v>
      </c>
      <c r="E7" s="225"/>
      <c r="F7" s="229">
        <v>6700</v>
      </c>
      <c r="G7" s="230"/>
      <c r="H7" s="231"/>
      <c r="I7" s="249"/>
      <c r="J7" s="249"/>
      <c r="K7" s="249"/>
      <c r="L7" s="249"/>
    </row>
    <row r="8" s="219" customFormat="1" ht="22.5" customHeight="1" spans="1:12">
      <c r="A8" s="235"/>
      <c r="B8" s="233"/>
      <c r="C8" s="234"/>
      <c r="D8" s="225" t="s">
        <v>1891</v>
      </c>
      <c r="E8" s="225"/>
      <c r="F8" s="229"/>
      <c r="G8" s="230"/>
      <c r="H8" s="231"/>
      <c r="I8" s="249"/>
      <c r="J8" s="249"/>
      <c r="K8" s="249"/>
      <c r="L8" s="249"/>
    </row>
    <row r="9" s="219" customFormat="1" ht="12" spans="1:12">
      <c r="A9" s="225" t="s">
        <v>1892</v>
      </c>
      <c r="B9" s="225"/>
      <c r="C9" s="225"/>
      <c r="D9" s="236" t="s">
        <v>1940</v>
      </c>
      <c r="E9" s="237"/>
      <c r="F9" s="237"/>
      <c r="G9" s="237"/>
      <c r="H9" s="238"/>
      <c r="I9" s="249"/>
      <c r="J9" s="249"/>
      <c r="K9" s="249"/>
      <c r="L9" s="249"/>
    </row>
    <row r="10" s="219" customFormat="1" ht="79.5" customHeight="1" spans="1:12">
      <c r="A10" s="225"/>
      <c r="B10" s="225"/>
      <c r="C10" s="225"/>
      <c r="D10" s="239"/>
      <c r="E10" s="240"/>
      <c r="F10" s="240"/>
      <c r="G10" s="240"/>
      <c r="H10" s="241"/>
      <c r="I10" s="249"/>
      <c r="J10" s="249"/>
      <c r="K10" s="249"/>
      <c r="L10" s="249"/>
    </row>
    <row r="11" s="219" customFormat="1" ht="34.5" customHeight="1" spans="1:12">
      <c r="A11" s="225" t="s">
        <v>1894</v>
      </c>
      <c r="B11" s="225"/>
      <c r="C11" s="225"/>
      <c r="D11" s="242" t="s">
        <v>1895</v>
      </c>
      <c r="E11" s="225" t="s">
        <v>1896</v>
      </c>
      <c r="F11" s="225" t="s">
        <v>1897</v>
      </c>
      <c r="G11" s="225" t="s">
        <v>1898</v>
      </c>
      <c r="H11" s="225" t="s">
        <v>57</v>
      </c>
      <c r="I11" s="250"/>
      <c r="J11" s="250"/>
      <c r="K11" s="251"/>
      <c r="L11" s="251"/>
    </row>
    <row r="12" s="219" customFormat="1" ht="34.5" customHeight="1" spans="1:12">
      <c r="A12" s="225"/>
      <c r="B12" s="225"/>
      <c r="C12" s="225"/>
      <c r="D12" s="225" t="s">
        <v>1899</v>
      </c>
      <c r="E12" s="225" t="s">
        <v>1900</v>
      </c>
      <c r="F12" s="243" t="s">
        <v>1941</v>
      </c>
      <c r="G12" s="243">
        <v>1</v>
      </c>
      <c r="H12" s="244"/>
      <c r="I12" s="250"/>
      <c r="J12" s="250"/>
      <c r="K12" s="251"/>
      <c r="L12" s="251"/>
    </row>
    <row r="13" s="219" customFormat="1" ht="34.5" customHeight="1" spans="1:12">
      <c r="A13" s="225"/>
      <c r="B13" s="225"/>
      <c r="C13" s="225"/>
      <c r="D13" s="225"/>
      <c r="E13" s="225" t="s">
        <v>1908</v>
      </c>
      <c r="F13" s="243" t="s">
        <v>1942</v>
      </c>
      <c r="G13" s="245">
        <v>1</v>
      </c>
      <c r="H13" s="244"/>
      <c r="I13" s="250"/>
      <c r="J13" s="250"/>
      <c r="K13" s="251"/>
      <c r="L13" s="251"/>
    </row>
    <row r="14" s="219" customFormat="1" ht="34.5" customHeight="1" spans="1:12">
      <c r="A14" s="225"/>
      <c r="B14" s="225"/>
      <c r="C14" s="225"/>
      <c r="D14" s="225"/>
      <c r="E14" s="225" t="s">
        <v>1912</v>
      </c>
      <c r="F14" s="243" t="s">
        <v>1943</v>
      </c>
      <c r="G14" s="246" t="s">
        <v>1944</v>
      </c>
      <c r="H14" s="244"/>
      <c r="I14" s="250"/>
      <c r="J14" s="250"/>
      <c r="K14" s="251"/>
      <c r="L14" s="251"/>
    </row>
    <row r="15" s="219" customFormat="1" ht="34.5" customHeight="1" spans="1:12">
      <c r="A15" s="225"/>
      <c r="B15" s="225"/>
      <c r="C15" s="225"/>
      <c r="D15" s="225"/>
      <c r="E15" s="225" t="s">
        <v>1915</v>
      </c>
      <c r="F15" s="246" t="s">
        <v>1945</v>
      </c>
      <c r="G15" s="243" t="s">
        <v>1946</v>
      </c>
      <c r="H15" s="244"/>
      <c r="I15" s="250"/>
      <c r="J15" s="250"/>
      <c r="K15" s="251"/>
      <c r="L15" s="251"/>
    </row>
    <row r="16" s="219" customFormat="1" ht="34.5" customHeight="1" spans="1:12">
      <c r="A16" s="225"/>
      <c r="B16" s="225"/>
      <c r="C16" s="225"/>
      <c r="D16" s="225" t="s">
        <v>1947</v>
      </c>
      <c r="E16" s="225" t="s">
        <v>1948</v>
      </c>
      <c r="F16" s="247" t="s">
        <v>1949</v>
      </c>
      <c r="G16" s="247" t="s">
        <v>1950</v>
      </c>
      <c r="H16" s="244"/>
      <c r="I16" s="250"/>
      <c r="J16" s="250"/>
      <c r="K16" s="251"/>
      <c r="L16" s="251"/>
    </row>
    <row r="17" s="219" customFormat="1" ht="34.5" customHeight="1" spans="1:12">
      <c r="A17" s="225"/>
      <c r="B17" s="225"/>
      <c r="C17" s="225"/>
      <c r="D17" s="225"/>
      <c r="E17" s="225" t="s">
        <v>1920</v>
      </c>
      <c r="F17" s="247" t="s">
        <v>1949</v>
      </c>
      <c r="G17" s="247" t="s">
        <v>1951</v>
      </c>
      <c r="H17" s="244"/>
      <c r="I17" s="250"/>
      <c r="J17" s="250"/>
      <c r="K17" s="251"/>
      <c r="L17" s="251"/>
    </row>
    <row r="18" s="219" customFormat="1" ht="34.5" customHeight="1" spans="1:12">
      <c r="A18" s="225"/>
      <c r="B18" s="225"/>
      <c r="C18" s="225"/>
      <c r="D18" s="225"/>
      <c r="E18" s="225" t="s">
        <v>1925</v>
      </c>
      <c r="F18" s="247" t="s">
        <v>1952</v>
      </c>
      <c r="G18" s="247">
        <v>304</v>
      </c>
      <c r="H18" s="244"/>
      <c r="I18" s="250"/>
      <c r="J18" s="250"/>
      <c r="K18" s="251"/>
      <c r="L18" s="251"/>
    </row>
    <row r="19" s="219" customFormat="1" ht="34.5" customHeight="1" spans="1:12">
      <c r="A19" s="225"/>
      <c r="B19" s="225"/>
      <c r="C19" s="225"/>
      <c r="D19" s="225"/>
      <c r="E19" s="225" t="s">
        <v>1928</v>
      </c>
      <c r="F19" s="246" t="s">
        <v>1953</v>
      </c>
      <c r="G19" s="243" t="s">
        <v>1954</v>
      </c>
      <c r="H19" s="244"/>
      <c r="I19" s="250"/>
      <c r="J19" s="250"/>
      <c r="K19" s="251"/>
      <c r="L19" s="250"/>
    </row>
    <row r="20" s="219" customFormat="1" ht="34.5" customHeight="1" spans="1:12">
      <c r="A20" s="225"/>
      <c r="B20" s="225"/>
      <c r="C20" s="225"/>
      <c r="D20" s="225" t="s">
        <v>1931</v>
      </c>
      <c r="E20" s="225" t="s">
        <v>1932</v>
      </c>
      <c r="F20" s="246" t="s">
        <v>1955</v>
      </c>
      <c r="G20" s="243" t="s">
        <v>1956</v>
      </c>
      <c r="H20" s="244"/>
      <c r="I20" s="249"/>
      <c r="J20" s="249"/>
      <c r="K20" s="249"/>
      <c r="L20" s="249"/>
    </row>
  </sheetData>
  <mergeCells count="25">
    <mergeCell ref="A1:H1"/>
    <mergeCell ref="A2:H2"/>
    <mergeCell ref="A3:C3"/>
    <mergeCell ref="D3:H3"/>
    <mergeCell ref="A4:C4"/>
    <mergeCell ref="D4:E4"/>
    <mergeCell ref="G4:H4"/>
    <mergeCell ref="A5:C5"/>
    <mergeCell ref="D5:E5"/>
    <mergeCell ref="G5:H5"/>
    <mergeCell ref="D6:E6"/>
    <mergeCell ref="F6:H6"/>
    <mergeCell ref="D7:E7"/>
    <mergeCell ref="F7:H7"/>
    <mergeCell ref="D8:E8"/>
    <mergeCell ref="F8:H8"/>
    <mergeCell ref="D12:D15"/>
    <mergeCell ref="D16:D19"/>
    <mergeCell ref="I11:I14"/>
    <mergeCell ref="I15:I18"/>
    <mergeCell ref="J11:J12"/>
    <mergeCell ref="A6:C8"/>
    <mergeCell ref="A9:C10"/>
    <mergeCell ref="D9:H10"/>
    <mergeCell ref="A11:C20"/>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selection activeCell="D9" sqref="D9:H10"/>
    </sheetView>
  </sheetViews>
  <sheetFormatPr defaultColWidth="9" defaultRowHeight="13.5" outlineLevelCol="7"/>
  <cols>
    <col min="2" max="2" width="4.375" customWidth="1"/>
    <col min="3" max="3" width="9" hidden="1" customWidth="1"/>
    <col min="6" max="6" width="24.75" customWidth="1"/>
    <col min="7" max="7" width="12" customWidth="1"/>
    <col min="8" max="8" width="11.75" customWidth="1"/>
  </cols>
  <sheetData>
    <row r="1" ht="20.25" spans="1:8">
      <c r="A1" s="189" t="s">
        <v>1876</v>
      </c>
      <c r="B1" s="189"/>
      <c r="C1" s="189"/>
      <c r="D1" s="189"/>
      <c r="E1" s="189"/>
      <c r="F1" s="189"/>
      <c r="G1" s="189"/>
      <c r="H1" s="189"/>
    </row>
    <row r="2" ht="14.25" spans="1:8">
      <c r="A2" s="190" t="s">
        <v>1937</v>
      </c>
      <c r="B2" s="190"/>
      <c r="C2" s="190"/>
      <c r="D2" s="190"/>
      <c r="E2" s="190"/>
      <c r="F2" s="190"/>
      <c r="G2" s="190"/>
      <c r="H2" s="190"/>
    </row>
    <row r="3" ht="20.25" customHeight="1" spans="1:8">
      <c r="A3" s="191" t="s">
        <v>1878</v>
      </c>
      <c r="B3" s="192"/>
      <c r="C3" s="192"/>
      <c r="D3" s="191" t="s">
        <v>1957</v>
      </c>
      <c r="E3" s="192"/>
      <c r="F3" s="192"/>
      <c r="G3" s="192"/>
      <c r="H3" s="193"/>
    </row>
    <row r="4" ht="20.25" customHeight="1" spans="1:8">
      <c r="A4" s="194" t="s">
        <v>1880</v>
      </c>
      <c r="B4" s="195"/>
      <c r="C4" s="195"/>
      <c r="D4" s="196" t="s">
        <v>1958</v>
      </c>
      <c r="E4" s="196"/>
      <c r="F4" s="196" t="s">
        <v>1881</v>
      </c>
      <c r="G4" s="191" t="s">
        <v>1958</v>
      </c>
      <c r="H4" s="193"/>
    </row>
    <row r="5" ht="20.25" customHeight="1" spans="1:8">
      <c r="A5" s="191" t="s">
        <v>1883</v>
      </c>
      <c r="B5" s="192"/>
      <c r="C5" s="192"/>
      <c r="D5" s="196"/>
      <c r="E5" s="196"/>
      <c r="F5" s="196" t="s">
        <v>1885</v>
      </c>
      <c r="G5" s="191" t="s">
        <v>1959</v>
      </c>
      <c r="H5" s="193"/>
    </row>
    <row r="6" ht="20.25" customHeight="1" spans="1:8">
      <c r="A6" s="197" t="s">
        <v>1887</v>
      </c>
      <c r="B6" s="198"/>
      <c r="C6" s="199"/>
      <c r="D6" s="196" t="s">
        <v>1888</v>
      </c>
      <c r="E6" s="196"/>
      <c r="F6" s="200">
        <v>4807.17</v>
      </c>
      <c r="G6" s="201"/>
      <c r="H6" s="202"/>
    </row>
    <row r="7" ht="20.25" customHeight="1" spans="1:8">
      <c r="A7" s="203"/>
      <c r="B7" s="204"/>
      <c r="C7" s="205"/>
      <c r="D7" s="196" t="s">
        <v>1890</v>
      </c>
      <c r="E7" s="196"/>
      <c r="F7" s="200"/>
      <c r="G7" s="201"/>
      <c r="H7" s="202"/>
    </row>
    <row r="8" ht="20.25" customHeight="1" spans="1:8">
      <c r="A8" s="206"/>
      <c r="B8" s="204"/>
      <c r="C8" s="205"/>
      <c r="D8" s="196" t="s">
        <v>1891</v>
      </c>
      <c r="E8" s="196"/>
      <c r="F8" s="200">
        <v>4807.17</v>
      </c>
      <c r="G8" s="201"/>
      <c r="H8" s="202"/>
    </row>
    <row r="9" spans="1:8">
      <c r="A9" s="196" t="s">
        <v>1892</v>
      </c>
      <c r="B9" s="196"/>
      <c r="C9" s="196"/>
      <c r="D9" s="207" t="s">
        <v>1960</v>
      </c>
      <c r="E9" s="208"/>
      <c r="F9" s="208"/>
      <c r="G9" s="208"/>
      <c r="H9" s="209"/>
    </row>
    <row r="10" ht="51.75" customHeight="1" spans="1:8">
      <c r="A10" s="196"/>
      <c r="B10" s="196"/>
      <c r="C10" s="196"/>
      <c r="D10" s="210"/>
      <c r="E10" s="211"/>
      <c r="F10" s="211"/>
      <c r="G10" s="211"/>
      <c r="H10" s="212"/>
    </row>
    <row r="11" ht="25.5" customHeight="1" spans="1:8">
      <c r="A11" s="196" t="s">
        <v>1894</v>
      </c>
      <c r="B11" s="196"/>
      <c r="C11" s="196"/>
      <c r="D11" s="213" t="s">
        <v>1895</v>
      </c>
      <c r="E11" s="196" t="s">
        <v>1896</v>
      </c>
      <c r="F11" s="196" t="s">
        <v>1897</v>
      </c>
      <c r="G11" s="196" t="s">
        <v>1898</v>
      </c>
      <c r="H11" s="196" t="s">
        <v>57</v>
      </c>
    </row>
    <row r="12" ht="25.5" customHeight="1" spans="1:8">
      <c r="A12" s="196"/>
      <c r="B12" s="196"/>
      <c r="C12" s="196"/>
      <c r="D12" s="196" t="s">
        <v>1899</v>
      </c>
      <c r="E12" s="196" t="s">
        <v>1900</v>
      </c>
      <c r="F12" s="214" t="s">
        <v>1961</v>
      </c>
      <c r="G12" s="196" t="s">
        <v>1962</v>
      </c>
      <c r="H12" s="215"/>
    </row>
    <row r="13" ht="25.5" customHeight="1" spans="1:8">
      <c r="A13" s="196"/>
      <c r="B13" s="196"/>
      <c r="C13" s="196"/>
      <c r="D13" s="196"/>
      <c r="E13" s="196"/>
      <c r="F13" s="214" t="s">
        <v>1963</v>
      </c>
      <c r="G13" s="196" t="s">
        <v>1964</v>
      </c>
      <c r="H13" s="215"/>
    </row>
    <row r="14" ht="25.5" customHeight="1" spans="1:8">
      <c r="A14" s="196"/>
      <c r="B14" s="196"/>
      <c r="C14" s="196"/>
      <c r="D14" s="196"/>
      <c r="E14" s="196"/>
      <c r="F14" s="214" t="s">
        <v>1965</v>
      </c>
      <c r="G14" s="196" t="s">
        <v>1966</v>
      </c>
      <c r="H14" s="215"/>
    </row>
    <row r="15" ht="25.5" customHeight="1" spans="1:8">
      <c r="A15" s="196"/>
      <c r="B15" s="196"/>
      <c r="C15" s="196"/>
      <c r="D15" s="196"/>
      <c r="E15" s="196"/>
      <c r="F15" s="214" t="s">
        <v>1967</v>
      </c>
      <c r="G15" s="196" t="s">
        <v>1968</v>
      </c>
      <c r="H15" s="215"/>
    </row>
    <row r="16" ht="25.5" customHeight="1" spans="1:8">
      <c r="A16" s="196"/>
      <c r="B16" s="196"/>
      <c r="C16" s="196"/>
      <c r="D16" s="196"/>
      <c r="E16" s="196" t="s">
        <v>1908</v>
      </c>
      <c r="F16" s="214" t="s">
        <v>1969</v>
      </c>
      <c r="G16" s="216" t="s">
        <v>1970</v>
      </c>
      <c r="H16" s="215"/>
    </row>
    <row r="17" ht="25.5" customHeight="1" spans="1:8">
      <c r="A17" s="196"/>
      <c r="B17" s="196"/>
      <c r="C17" s="196"/>
      <c r="D17" s="196"/>
      <c r="E17" s="196"/>
      <c r="F17" s="214" t="s">
        <v>1971</v>
      </c>
      <c r="G17" s="196" t="s">
        <v>1972</v>
      </c>
      <c r="H17" s="215"/>
    </row>
    <row r="18" ht="25.5" customHeight="1" spans="1:8">
      <c r="A18" s="196"/>
      <c r="B18" s="196"/>
      <c r="C18" s="196"/>
      <c r="D18" s="196"/>
      <c r="E18" s="196" t="s">
        <v>1912</v>
      </c>
      <c r="F18" s="214" t="s">
        <v>1973</v>
      </c>
      <c r="G18" s="217">
        <v>1</v>
      </c>
      <c r="H18" s="215"/>
    </row>
    <row r="19" ht="25.5" customHeight="1" spans="1:8">
      <c r="A19" s="196"/>
      <c r="B19" s="196"/>
      <c r="C19" s="196"/>
      <c r="D19" s="196"/>
      <c r="E19" s="196" t="s">
        <v>1915</v>
      </c>
      <c r="F19" s="214" t="s">
        <v>1974</v>
      </c>
      <c r="G19" s="217" t="s">
        <v>1975</v>
      </c>
      <c r="H19" s="215"/>
    </row>
    <row r="20" ht="25.5" customHeight="1" spans="1:8">
      <c r="A20" s="196"/>
      <c r="B20" s="196"/>
      <c r="C20" s="196"/>
      <c r="D20" s="196" t="s">
        <v>1947</v>
      </c>
      <c r="E20" s="196" t="s">
        <v>1948</v>
      </c>
      <c r="F20" s="214" t="s">
        <v>1976</v>
      </c>
      <c r="G20" s="196" t="s">
        <v>1977</v>
      </c>
      <c r="H20" s="215"/>
    </row>
    <row r="21" ht="25.5" customHeight="1" spans="1:8">
      <c r="A21" s="196"/>
      <c r="B21" s="196"/>
      <c r="C21" s="196"/>
      <c r="D21" s="196"/>
      <c r="E21" s="196"/>
      <c r="F21" s="214" t="s">
        <v>1978</v>
      </c>
      <c r="G21" s="196" t="s">
        <v>1979</v>
      </c>
      <c r="H21" s="215"/>
    </row>
    <row r="22" ht="25.5" customHeight="1" spans="1:8">
      <c r="A22" s="196"/>
      <c r="B22" s="196"/>
      <c r="C22" s="196"/>
      <c r="D22" s="196"/>
      <c r="E22" s="196" t="s">
        <v>1920</v>
      </c>
      <c r="F22" s="214" t="s">
        <v>1980</v>
      </c>
      <c r="G22" s="196" t="s">
        <v>1981</v>
      </c>
      <c r="H22" s="215"/>
    </row>
    <row r="23" ht="36" customHeight="1" spans="1:8">
      <c r="A23" s="196"/>
      <c r="B23" s="196"/>
      <c r="C23" s="196"/>
      <c r="D23" s="196"/>
      <c r="E23" s="196" t="s">
        <v>1925</v>
      </c>
      <c r="F23" s="214" t="s">
        <v>1982</v>
      </c>
      <c r="G23" s="218" t="s">
        <v>1983</v>
      </c>
      <c r="H23" s="215"/>
    </row>
    <row r="24" ht="25.5" customHeight="1" spans="1:8">
      <c r="A24" s="196"/>
      <c r="B24" s="196"/>
      <c r="C24" s="196"/>
      <c r="D24" s="196"/>
      <c r="E24" s="196" t="s">
        <v>1928</v>
      </c>
      <c r="F24" s="214" t="s">
        <v>1953</v>
      </c>
      <c r="G24" s="196" t="s">
        <v>1984</v>
      </c>
      <c r="H24" s="215"/>
    </row>
    <row r="25" ht="25.5" customHeight="1" spans="1:8">
      <c r="A25" s="196"/>
      <c r="B25" s="196"/>
      <c r="C25" s="196"/>
      <c r="D25" s="196" t="s">
        <v>1931</v>
      </c>
      <c r="E25" s="196" t="s">
        <v>1932</v>
      </c>
      <c r="F25" s="214" t="s">
        <v>1985</v>
      </c>
      <c r="G25" s="217">
        <v>1</v>
      </c>
      <c r="H25" s="215"/>
    </row>
    <row r="26" ht="25.5" customHeight="1" spans="1:8">
      <c r="A26" s="196"/>
      <c r="B26" s="196"/>
      <c r="C26" s="196"/>
      <c r="D26" s="196"/>
      <c r="E26" s="196"/>
      <c r="F26" s="214" t="s">
        <v>1986</v>
      </c>
      <c r="G26" s="217">
        <v>1</v>
      </c>
      <c r="H26" s="215"/>
    </row>
  </sheetData>
  <mergeCells count="27">
    <mergeCell ref="A1:H1"/>
    <mergeCell ref="A2:H2"/>
    <mergeCell ref="A3:C3"/>
    <mergeCell ref="D3:H3"/>
    <mergeCell ref="A4:C4"/>
    <mergeCell ref="D4:E4"/>
    <mergeCell ref="G4:H4"/>
    <mergeCell ref="A5:C5"/>
    <mergeCell ref="D5:E5"/>
    <mergeCell ref="G5:H5"/>
    <mergeCell ref="D6:E6"/>
    <mergeCell ref="F6:H6"/>
    <mergeCell ref="D7:E7"/>
    <mergeCell ref="F7:H7"/>
    <mergeCell ref="D8:E8"/>
    <mergeCell ref="F8:H8"/>
    <mergeCell ref="D12:D19"/>
    <mergeCell ref="D20:D24"/>
    <mergeCell ref="D25:D26"/>
    <mergeCell ref="E12:E15"/>
    <mergeCell ref="E16:E17"/>
    <mergeCell ref="E20:E21"/>
    <mergeCell ref="E25:E26"/>
    <mergeCell ref="A6:C8"/>
    <mergeCell ref="A9:C10"/>
    <mergeCell ref="D9:H10"/>
    <mergeCell ref="A11:C2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workbookViewId="0">
      <selection activeCell="G12" sqref="G12"/>
    </sheetView>
  </sheetViews>
  <sheetFormatPr defaultColWidth="9" defaultRowHeight="13.5" outlineLevelCol="3"/>
  <cols>
    <col min="1" max="1" width="27.25" style="11" customWidth="1"/>
    <col min="2" max="4" width="16.25" customWidth="1"/>
  </cols>
  <sheetData>
    <row r="1" ht="30.75" customHeight="1" spans="1:4">
      <c r="A1" s="1" t="s">
        <v>1987</v>
      </c>
      <c r="B1" s="1"/>
      <c r="C1" s="1"/>
      <c r="D1" s="1"/>
    </row>
    <row r="2" ht="15" spans="1:4">
      <c r="A2" s="174"/>
      <c r="B2" s="175"/>
      <c r="C2" s="176"/>
      <c r="D2" s="177" t="s">
        <v>22</v>
      </c>
    </row>
    <row r="3" customHeight="1" spans="1:4">
      <c r="A3" s="178" t="s">
        <v>1988</v>
      </c>
      <c r="B3" s="179" t="s">
        <v>1989</v>
      </c>
      <c r="C3" s="179" t="s">
        <v>1990</v>
      </c>
      <c r="D3" s="180" t="s">
        <v>1991</v>
      </c>
    </row>
    <row r="4" ht="14.25" spans="1:4">
      <c r="A4" s="181"/>
      <c r="B4" s="182"/>
      <c r="C4" s="182"/>
      <c r="D4" s="183" t="s">
        <v>1992</v>
      </c>
    </row>
    <row r="5" ht="36" customHeight="1" spans="1:4">
      <c r="A5" s="184" t="s">
        <v>1993</v>
      </c>
      <c r="B5" s="185"/>
      <c r="C5" s="185"/>
      <c r="D5" s="185"/>
    </row>
    <row r="6" ht="36" customHeight="1" spans="1:4">
      <c r="A6" s="186" t="s">
        <v>1994</v>
      </c>
      <c r="B6" s="185">
        <v>6500</v>
      </c>
      <c r="C6" s="185">
        <v>5242</v>
      </c>
      <c r="D6" s="187">
        <v>-0.194</v>
      </c>
    </row>
    <row r="7" ht="36" customHeight="1" spans="1:4">
      <c r="A7" s="186" t="s">
        <v>1995</v>
      </c>
      <c r="B7" s="185">
        <v>300</v>
      </c>
      <c r="C7" s="185">
        <v>312</v>
      </c>
      <c r="D7" s="187">
        <v>0.04</v>
      </c>
    </row>
    <row r="8" ht="36" customHeight="1" spans="1:4">
      <c r="A8" s="186" t="s">
        <v>1996</v>
      </c>
      <c r="B8" s="185">
        <v>128167</v>
      </c>
      <c r="C8" s="185">
        <v>97712</v>
      </c>
      <c r="D8" s="187">
        <v>-0.238</v>
      </c>
    </row>
    <row r="9" ht="36" customHeight="1" spans="1:4">
      <c r="A9" s="186" t="s">
        <v>1997</v>
      </c>
      <c r="B9" s="185">
        <v>697</v>
      </c>
      <c r="C9" s="185">
        <v>765</v>
      </c>
      <c r="D9" s="187">
        <v>0.098</v>
      </c>
    </row>
    <row r="10" ht="36" customHeight="1" spans="1:4">
      <c r="A10" s="186" t="s">
        <v>1998</v>
      </c>
      <c r="B10" s="185">
        <v>700</v>
      </c>
      <c r="C10" s="185">
        <v>900</v>
      </c>
      <c r="D10" s="187">
        <v>0.286</v>
      </c>
    </row>
    <row r="11" ht="36" customHeight="1" spans="1:4">
      <c r="A11" s="186" t="s">
        <v>1999</v>
      </c>
      <c r="B11" s="185">
        <v>960</v>
      </c>
      <c r="C11" s="185">
        <v>965</v>
      </c>
      <c r="D11" s="187">
        <v>0.005</v>
      </c>
    </row>
    <row r="12" ht="36" customHeight="1" spans="1:4">
      <c r="A12" s="188" t="s">
        <v>2000</v>
      </c>
      <c r="B12" s="185">
        <v>137324</v>
      </c>
      <c r="C12" s="185">
        <v>105896</v>
      </c>
      <c r="D12" s="187">
        <v>-0.229</v>
      </c>
    </row>
    <row r="13" ht="36" customHeight="1" spans="1:4">
      <c r="A13" s="186" t="s">
        <v>2001</v>
      </c>
      <c r="B13" s="185">
        <v>6131</v>
      </c>
      <c r="C13" s="185">
        <v>6510</v>
      </c>
      <c r="D13" s="187">
        <v>0.062</v>
      </c>
    </row>
    <row r="14" ht="36" customHeight="1" spans="1:4">
      <c r="A14" s="186" t="s">
        <v>2002</v>
      </c>
      <c r="B14" s="185">
        <v>5116</v>
      </c>
      <c r="C14" s="185">
        <v>6958</v>
      </c>
      <c r="D14" s="187">
        <v>0.36</v>
      </c>
    </row>
    <row r="15" ht="36" customHeight="1" spans="1:4">
      <c r="A15" s="186" t="s">
        <v>2003</v>
      </c>
      <c r="B15" s="185">
        <v>28924</v>
      </c>
      <c r="C15" s="185">
        <v>46255</v>
      </c>
      <c r="D15" s="187">
        <v>0.599</v>
      </c>
    </row>
    <row r="16" ht="36" customHeight="1" spans="1:4">
      <c r="A16" s="188" t="s">
        <v>2004</v>
      </c>
      <c r="B16" s="185">
        <v>177495</v>
      </c>
      <c r="C16" s="185">
        <v>165619</v>
      </c>
      <c r="D16" s="187">
        <v>-0.067</v>
      </c>
    </row>
    <row r="17" ht="22.5" spans="1:1">
      <c r="A17" s="39"/>
    </row>
    <row r="18" ht="22.5" spans="1:1">
      <c r="A18" s="39"/>
    </row>
  </sheetData>
  <mergeCells count="4">
    <mergeCell ref="A1:D1"/>
    <mergeCell ref="A3:A4"/>
    <mergeCell ref="B3:B4"/>
    <mergeCell ref="C3:C4"/>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selection activeCell="H11" sqref="H11"/>
    </sheetView>
  </sheetViews>
  <sheetFormatPr defaultColWidth="9" defaultRowHeight="13.5" outlineLevelCol="4"/>
  <cols>
    <col min="1" max="1" width="36.125" style="164" customWidth="1"/>
    <col min="2" max="2" width="13.75" customWidth="1"/>
    <col min="3" max="3" width="15.375" customWidth="1"/>
    <col min="4" max="4" width="23.375" customWidth="1"/>
  </cols>
  <sheetData>
    <row r="1" ht="67.5" customHeight="1" spans="1:5">
      <c r="A1" s="1" t="s">
        <v>2005</v>
      </c>
      <c r="B1" s="1"/>
      <c r="C1" s="1"/>
      <c r="D1" s="1"/>
      <c r="E1" s="165"/>
    </row>
    <row r="2" ht="14.25" spans="1:5">
      <c r="A2" s="166"/>
      <c r="B2" s="167"/>
      <c r="C2" s="167"/>
      <c r="D2" s="168" t="s">
        <v>2006</v>
      </c>
      <c r="E2" s="165"/>
    </row>
    <row r="3" ht="17.25" customHeight="1" spans="1:5">
      <c r="A3" s="14" t="s">
        <v>2007</v>
      </c>
      <c r="B3" s="4" t="s">
        <v>2008</v>
      </c>
      <c r="C3" s="4" t="s">
        <v>2009</v>
      </c>
      <c r="D3" s="6" t="s">
        <v>1991</v>
      </c>
      <c r="E3" s="165"/>
    </row>
    <row r="4" ht="14.25" spans="1:5">
      <c r="A4" s="16"/>
      <c r="B4" s="4"/>
      <c r="C4" s="4"/>
      <c r="D4" s="6" t="s">
        <v>1992</v>
      </c>
      <c r="E4" s="165"/>
    </row>
    <row r="5" ht="28.5" customHeight="1" spans="1:5">
      <c r="A5" s="169" t="s">
        <v>1487</v>
      </c>
      <c r="B5" s="8">
        <v>88627</v>
      </c>
      <c r="C5" s="8">
        <v>77306</v>
      </c>
      <c r="D5" s="9">
        <v>-0.128</v>
      </c>
      <c r="E5" s="165"/>
    </row>
    <row r="6" ht="28.5" customHeight="1" spans="1:5">
      <c r="A6" s="170" t="s">
        <v>2010</v>
      </c>
      <c r="B6" s="8">
        <v>80167</v>
      </c>
      <c r="C6" s="8">
        <v>69887</v>
      </c>
      <c r="D6" s="9">
        <v>-0.128</v>
      </c>
      <c r="E6" s="171"/>
    </row>
    <row r="7" ht="28.5" customHeight="1" spans="1:5">
      <c r="A7" s="170" t="s">
        <v>2011</v>
      </c>
      <c r="B7" s="8">
        <v>25000</v>
      </c>
      <c r="C7" s="8">
        <v>50000</v>
      </c>
      <c r="D7" s="9">
        <v>1</v>
      </c>
      <c r="E7" s="165"/>
    </row>
    <row r="8" ht="28.5" customHeight="1" spans="1:5">
      <c r="A8" s="170" t="s">
        <v>2012</v>
      </c>
      <c r="B8" s="8">
        <v>42000</v>
      </c>
      <c r="C8" s="8">
        <v>10000</v>
      </c>
      <c r="D8" s="9">
        <v>-0.762</v>
      </c>
      <c r="E8" s="165"/>
    </row>
    <row r="9" ht="28.5" customHeight="1" spans="1:5">
      <c r="A9" s="170" t="s">
        <v>2013</v>
      </c>
      <c r="B9" s="8"/>
      <c r="C9" s="8">
        <v>8387</v>
      </c>
      <c r="D9" s="8"/>
      <c r="E9" s="165"/>
    </row>
    <row r="10" ht="28.5" customHeight="1" spans="1:5">
      <c r="A10" s="170" t="s">
        <v>2014</v>
      </c>
      <c r="B10" s="8">
        <v>13167</v>
      </c>
      <c r="C10" s="8">
        <v>1500</v>
      </c>
      <c r="D10" s="9">
        <v>-0.886</v>
      </c>
      <c r="E10" s="165"/>
    </row>
    <row r="11" ht="28.5" customHeight="1" spans="1:5">
      <c r="A11" s="170" t="s">
        <v>2015</v>
      </c>
      <c r="B11" s="8">
        <v>6500</v>
      </c>
      <c r="C11" s="8">
        <v>5242</v>
      </c>
      <c r="D11" s="9">
        <v>-0.194</v>
      </c>
      <c r="E11" s="171"/>
    </row>
    <row r="12" ht="28.5" customHeight="1" spans="1:5">
      <c r="A12" s="170" t="s">
        <v>2011</v>
      </c>
      <c r="B12" s="8">
        <v>6500</v>
      </c>
      <c r="C12" s="8">
        <v>4000</v>
      </c>
      <c r="D12" s="9">
        <v>-0.385</v>
      </c>
      <c r="E12" s="165"/>
    </row>
    <row r="13" ht="28.5" customHeight="1" spans="1:5">
      <c r="A13" s="170" t="s">
        <v>2012</v>
      </c>
      <c r="B13" s="8"/>
      <c r="C13" s="8">
        <v>1000</v>
      </c>
      <c r="D13" s="8"/>
      <c r="E13" s="165"/>
    </row>
    <row r="14" ht="28.5" customHeight="1" spans="1:5">
      <c r="A14" s="170" t="s">
        <v>2016</v>
      </c>
      <c r="B14" s="8"/>
      <c r="C14" s="8">
        <v>242</v>
      </c>
      <c r="D14" s="8"/>
      <c r="E14" s="165"/>
    </row>
    <row r="15" ht="28.5" customHeight="1" spans="1:5">
      <c r="A15" s="170" t="s">
        <v>2017</v>
      </c>
      <c r="B15" s="8">
        <v>300</v>
      </c>
      <c r="C15" s="8">
        <v>312</v>
      </c>
      <c r="D15" s="9">
        <v>0.04</v>
      </c>
      <c r="E15" s="165"/>
    </row>
    <row r="16" ht="28.5" customHeight="1" spans="1:5">
      <c r="A16" s="170" t="s">
        <v>2018</v>
      </c>
      <c r="B16" s="8">
        <v>700</v>
      </c>
      <c r="C16" s="8">
        <v>900</v>
      </c>
      <c r="D16" s="9">
        <v>0.286</v>
      </c>
      <c r="E16" s="165"/>
    </row>
    <row r="17" ht="28.5" customHeight="1" spans="1:5">
      <c r="A17" s="170" t="s">
        <v>2019</v>
      </c>
      <c r="B17" s="8"/>
      <c r="C17" s="8">
        <v>320</v>
      </c>
      <c r="D17" s="8"/>
      <c r="E17" s="165"/>
    </row>
    <row r="18" ht="28.5" customHeight="1" spans="1:5">
      <c r="A18" s="170" t="s">
        <v>2020</v>
      </c>
      <c r="B18" s="8"/>
      <c r="C18" s="8">
        <v>500</v>
      </c>
      <c r="D18" s="8"/>
      <c r="E18" s="165"/>
    </row>
    <row r="19" ht="28.5" customHeight="1" spans="1:5">
      <c r="A19" s="170" t="s">
        <v>2021</v>
      </c>
      <c r="B19" s="8">
        <v>700</v>
      </c>
      <c r="C19" s="8">
        <v>80</v>
      </c>
      <c r="D19" s="9">
        <v>-0.886</v>
      </c>
      <c r="E19" s="165"/>
    </row>
    <row r="20" ht="28.5" customHeight="1" spans="1:5">
      <c r="A20" s="170" t="s">
        <v>2022</v>
      </c>
      <c r="B20" s="8">
        <v>960</v>
      </c>
      <c r="C20" s="8">
        <v>965</v>
      </c>
      <c r="D20" s="9">
        <v>0.005</v>
      </c>
      <c r="E20" s="165"/>
    </row>
    <row r="21" ht="28.5" customHeight="1" spans="1:5">
      <c r="A21" s="170" t="s">
        <v>2023</v>
      </c>
      <c r="B21" s="8">
        <v>900</v>
      </c>
      <c r="C21" s="8">
        <v>807</v>
      </c>
      <c r="D21" s="9">
        <v>-0.103</v>
      </c>
      <c r="E21" s="171"/>
    </row>
    <row r="22" ht="28.5" customHeight="1" spans="1:5">
      <c r="A22" s="170" t="s">
        <v>2024</v>
      </c>
      <c r="B22" s="8">
        <v>60</v>
      </c>
      <c r="C22" s="8">
        <v>58</v>
      </c>
      <c r="D22" s="9">
        <v>-0.033</v>
      </c>
      <c r="E22" s="171"/>
    </row>
    <row r="23" ht="28.5" customHeight="1" spans="1:5">
      <c r="A23" s="170" t="s">
        <v>2025</v>
      </c>
      <c r="B23" s="8"/>
      <c r="C23" s="8">
        <v>100</v>
      </c>
      <c r="D23" s="8"/>
      <c r="E23" s="171"/>
    </row>
    <row r="24" ht="28.5" customHeight="1" spans="1:5">
      <c r="A24" s="169" t="s">
        <v>1628</v>
      </c>
      <c r="B24" s="8">
        <v>697</v>
      </c>
      <c r="C24" s="8">
        <v>765</v>
      </c>
      <c r="D24" s="9">
        <v>0.098</v>
      </c>
      <c r="E24" s="171"/>
    </row>
    <row r="25" ht="28.5" customHeight="1" spans="1:5">
      <c r="A25" s="170" t="s">
        <v>2026</v>
      </c>
      <c r="B25" s="8">
        <v>697</v>
      </c>
      <c r="C25" s="8">
        <v>765</v>
      </c>
      <c r="D25" s="9">
        <v>0.098</v>
      </c>
      <c r="E25" s="165"/>
    </row>
    <row r="26" ht="28.5" customHeight="1" spans="1:5">
      <c r="A26" s="170" t="s">
        <v>2027</v>
      </c>
      <c r="B26" s="8">
        <v>350</v>
      </c>
      <c r="C26" s="8">
        <v>310</v>
      </c>
      <c r="D26" s="9">
        <v>-0.114</v>
      </c>
      <c r="E26" s="165"/>
    </row>
    <row r="27" ht="28.5" customHeight="1" spans="1:5">
      <c r="A27" s="170" t="s">
        <v>2028</v>
      </c>
      <c r="B27" s="8">
        <v>347</v>
      </c>
      <c r="C27" s="8">
        <v>455</v>
      </c>
      <c r="D27" s="9">
        <v>0.311</v>
      </c>
      <c r="E27" s="165"/>
    </row>
    <row r="28" ht="28.5" customHeight="1" spans="1:5">
      <c r="A28" s="172" t="s">
        <v>2029</v>
      </c>
      <c r="B28" s="18">
        <v>89324</v>
      </c>
      <c r="C28" s="18">
        <v>78071</v>
      </c>
      <c r="D28" s="9">
        <v>-0.126</v>
      </c>
      <c r="E28" s="171"/>
    </row>
    <row r="29" ht="28.5" customHeight="1" spans="1:5">
      <c r="A29" s="169" t="s">
        <v>2030</v>
      </c>
      <c r="B29" s="8">
        <v>717</v>
      </c>
      <c r="C29" s="8">
        <v>677</v>
      </c>
      <c r="D29" s="9">
        <v>-0.056</v>
      </c>
      <c r="E29" s="171"/>
    </row>
    <row r="30" ht="28.5" customHeight="1" spans="1:5">
      <c r="A30" s="169" t="s">
        <v>2031</v>
      </c>
      <c r="B30" s="8">
        <v>69000</v>
      </c>
      <c r="C30" s="8">
        <v>78150</v>
      </c>
      <c r="D30" s="9">
        <v>0.133</v>
      </c>
      <c r="E30" s="165"/>
    </row>
    <row r="31" ht="28.5" customHeight="1" spans="1:5">
      <c r="A31" s="169" t="s">
        <v>2032</v>
      </c>
      <c r="B31" s="8">
        <v>14815</v>
      </c>
      <c r="C31" s="8">
        <v>3570</v>
      </c>
      <c r="D31" s="9">
        <v>-0.759</v>
      </c>
      <c r="E31" s="165"/>
    </row>
    <row r="32" ht="28.5" customHeight="1" spans="1:5">
      <c r="A32" s="169" t="s">
        <v>2033</v>
      </c>
      <c r="B32" s="8">
        <v>3639</v>
      </c>
      <c r="C32" s="8">
        <v>5151</v>
      </c>
      <c r="D32" s="9">
        <v>0.415</v>
      </c>
      <c r="E32" s="165"/>
    </row>
    <row r="33" ht="28.5" customHeight="1" spans="1:5">
      <c r="A33" s="173" t="s">
        <v>2034</v>
      </c>
      <c r="B33" s="18">
        <v>177495</v>
      </c>
      <c r="C33" s="18">
        <v>165619</v>
      </c>
      <c r="D33" s="9">
        <v>-0.067</v>
      </c>
      <c r="E33" s="165"/>
    </row>
    <row r="34" ht="14.25" spans="5:5">
      <c r="E34" s="165"/>
    </row>
    <row r="35" ht="14.25" spans="5:5">
      <c r="E35" s="165"/>
    </row>
    <row r="36" ht="14.25" spans="5:5">
      <c r="E36" s="165"/>
    </row>
    <row r="37" ht="14.25" spans="5:5">
      <c r="E37" s="165"/>
    </row>
  </sheetData>
  <mergeCells count="7">
    <mergeCell ref="A1:D1"/>
    <mergeCell ref="A3:A4"/>
    <mergeCell ref="B3:B4"/>
    <mergeCell ref="C3:C4"/>
    <mergeCell ref="E21:E22"/>
    <mergeCell ref="E23:E24"/>
    <mergeCell ref="E28:E29"/>
  </mergeCells>
  <pageMargins left="0.7" right="0.7" top="0.75" bottom="0.6"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55"/>
  <sheetViews>
    <sheetView topLeftCell="C1" workbookViewId="0">
      <selection activeCell="F24" sqref="F24"/>
    </sheetView>
  </sheetViews>
  <sheetFormatPr defaultColWidth="9" defaultRowHeight="13.5"/>
  <cols>
    <col min="1" max="1" width="55.375" style="49" customWidth="1"/>
    <col min="2" max="5" width="9" style="49"/>
    <col min="6" max="6" width="58.5" style="49" customWidth="1"/>
    <col min="7" max="7" width="10.625" style="49" customWidth="1"/>
    <col min="8" max="8" width="19.5" style="49" customWidth="1"/>
    <col min="9" max="9" width="19.625" style="50" customWidth="1"/>
    <col min="10" max="16384" width="9" style="49"/>
  </cols>
  <sheetData>
    <row r="1" ht="14.25" spans="1:256">
      <c r="A1" s="51"/>
      <c r="B1" s="52"/>
      <c r="C1" s="52"/>
      <c r="D1" s="52"/>
      <c r="E1" s="52"/>
      <c r="F1" s="52"/>
      <c r="G1" s="52"/>
      <c r="H1" s="52"/>
      <c r="I1" s="115"/>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c r="ET1" s="52"/>
      <c r="EU1" s="52"/>
      <c r="EV1" s="52"/>
      <c r="EW1" s="52"/>
      <c r="EX1" s="52"/>
      <c r="EY1" s="52"/>
      <c r="EZ1" s="52"/>
      <c r="FA1" s="52"/>
      <c r="FB1" s="52"/>
      <c r="FC1" s="52"/>
      <c r="FD1" s="52"/>
      <c r="FE1" s="52"/>
      <c r="FF1" s="52"/>
      <c r="FG1" s="52"/>
      <c r="FH1" s="52"/>
      <c r="FI1" s="52"/>
      <c r="FJ1" s="52"/>
      <c r="FK1" s="52"/>
      <c r="FL1" s="52"/>
      <c r="FM1" s="52"/>
      <c r="FN1" s="52"/>
      <c r="FO1" s="52"/>
      <c r="FP1" s="52"/>
      <c r="FQ1" s="52"/>
      <c r="FR1" s="52"/>
      <c r="FS1" s="52"/>
      <c r="FT1" s="52"/>
      <c r="FU1" s="52"/>
      <c r="FV1" s="52"/>
      <c r="FW1" s="52"/>
      <c r="FX1" s="52"/>
      <c r="FY1" s="52"/>
      <c r="FZ1" s="52"/>
      <c r="GA1" s="52"/>
      <c r="GB1" s="52"/>
      <c r="GC1" s="52"/>
      <c r="GD1" s="52"/>
      <c r="GE1" s="52"/>
      <c r="GF1" s="52"/>
      <c r="GG1" s="52"/>
      <c r="GH1" s="52"/>
      <c r="GI1" s="52"/>
      <c r="GJ1" s="52"/>
      <c r="GK1" s="52"/>
      <c r="GL1" s="52"/>
      <c r="GM1" s="52"/>
      <c r="GN1" s="52"/>
      <c r="GO1" s="52"/>
      <c r="GP1" s="52"/>
      <c r="GQ1" s="52"/>
      <c r="GR1" s="52"/>
      <c r="GS1" s="52"/>
      <c r="GT1" s="52"/>
      <c r="GU1" s="52"/>
      <c r="GV1" s="52"/>
      <c r="GW1" s="52"/>
      <c r="GX1" s="52"/>
      <c r="GY1" s="52"/>
      <c r="GZ1" s="52"/>
      <c r="HA1" s="52"/>
      <c r="HB1" s="52"/>
      <c r="HC1" s="52"/>
      <c r="HD1" s="52"/>
      <c r="HE1" s="52"/>
      <c r="HF1" s="52"/>
      <c r="HG1" s="52"/>
      <c r="HH1" s="52"/>
      <c r="HI1" s="52"/>
      <c r="HJ1" s="52"/>
      <c r="HK1" s="52"/>
      <c r="HL1" s="52"/>
      <c r="HM1" s="52"/>
      <c r="HN1" s="52"/>
      <c r="HO1" s="52"/>
      <c r="HP1" s="52"/>
      <c r="HQ1" s="52"/>
      <c r="HR1" s="52"/>
      <c r="HS1" s="52"/>
      <c r="HT1" s="52"/>
      <c r="HU1" s="52"/>
      <c r="HV1" s="52"/>
      <c r="HW1" s="52"/>
      <c r="HX1" s="52"/>
      <c r="HY1" s="52"/>
      <c r="HZ1" s="52"/>
      <c r="IA1" s="52"/>
      <c r="IB1" s="52"/>
      <c r="IC1" s="52"/>
      <c r="ID1" s="52"/>
      <c r="IE1" s="52"/>
      <c r="IF1" s="52"/>
      <c r="IG1" s="52"/>
      <c r="IH1" s="52"/>
      <c r="II1" s="52"/>
      <c r="IJ1" s="52"/>
      <c r="IK1" s="52"/>
      <c r="IL1" s="52"/>
      <c r="IM1" s="52"/>
      <c r="IN1" s="52"/>
      <c r="IO1" s="52"/>
      <c r="IP1" s="52"/>
      <c r="IQ1" s="52"/>
      <c r="IR1" s="52"/>
      <c r="IS1" s="52"/>
      <c r="IT1" s="52"/>
      <c r="IU1" s="52"/>
      <c r="IV1" s="52"/>
    </row>
    <row r="2" ht="27" spans="1:256">
      <c r="A2" s="53" t="s">
        <v>2035</v>
      </c>
      <c r="B2" s="53"/>
      <c r="C2" s="53"/>
      <c r="D2" s="53"/>
      <c r="E2" s="53"/>
      <c r="F2" s="53"/>
      <c r="G2" s="53"/>
      <c r="H2" s="53"/>
      <c r="I2" s="53"/>
      <c r="J2" s="51"/>
      <c r="K2" s="51"/>
      <c r="L2" s="51"/>
      <c r="M2" s="51"/>
      <c r="N2" s="51"/>
      <c r="O2" s="51"/>
      <c r="P2" s="51"/>
      <c r="Q2" s="51"/>
      <c r="R2" s="51"/>
      <c r="S2" s="51"/>
      <c r="T2" s="51"/>
      <c r="U2" s="51"/>
      <c r="V2" s="51"/>
      <c r="W2" s="51"/>
      <c r="X2" s="51"/>
      <c r="Y2" s="51"/>
      <c r="Z2" s="51"/>
      <c r="AA2" s="51"/>
      <c r="AB2" s="51"/>
      <c r="AC2" s="51"/>
      <c r="AD2" s="51"/>
      <c r="AE2" s="51"/>
      <c r="AF2" s="51"/>
      <c r="AG2" s="51"/>
      <c r="AH2" s="51"/>
      <c r="AI2" s="51"/>
      <c r="AJ2" s="51"/>
      <c r="AK2" s="51"/>
      <c r="AL2" s="51"/>
      <c r="AM2" s="51"/>
      <c r="AN2" s="51"/>
      <c r="AO2" s="51"/>
      <c r="AP2" s="51"/>
      <c r="AQ2" s="51"/>
      <c r="AR2" s="51"/>
      <c r="AS2" s="51"/>
      <c r="AT2" s="51"/>
      <c r="AU2" s="51"/>
      <c r="AV2" s="51"/>
      <c r="AW2" s="51"/>
      <c r="AX2" s="51"/>
      <c r="AY2" s="51"/>
      <c r="AZ2" s="51"/>
      <c r="BA2" s="51"/>
      <c r="BB2" s="51"/>
      <c r="BC2" s="51"/>
      <c r="BD2" s="51"/>
      <c r="BE2" s="51"/>
      <c r="BF2" s="51"/>
      <c r="BG2" s="51"/>
      <c r="BH2" s="51"/>
      <c r="BI2" s="51"/>
      <c r="BJ2" s="51"/>
      <c r="BK2" s="51"/>
      <c r="BL2" s="51"/>
      <c r="BM2" s="51"/>
      <c r="BN2" s="51"/>
      <c r="BO2" s="51"/>
      <c r="BP2" s="51"/>
      <c r="BQ2" s="51"/>
      <c r="BR2" s="51"/>
      <c r="BS2" s="51"/>
      <c r="BT2" s="51"/>
      <c r="BU2" s="51"/>
      <c r="BV2" s="51"/>
      <c r="BW2" s="51"/>
      <c r="BX2" s="51"/>
      <c r="BY2" s="51"/>
      <c r="BZ2" s="51"/>
      <c r="CA2" s="51"/>
      <c r="CB2" s="51"/>
      <c r="CC2" s="51"/>
      <c r="CD2" s="51"/>
      <c r="CE2" s="51"/>
      <c r="CF2" s="51"/>
      <c r="CG2" s="51"/>
      <c r="CH2" s="51"/>
      <c r="CI2" s="51"/>
      <c r="CJ2" s="51"/>
      <c r="CK2" s="51"/>
      <c r="CL2" s="51"/>
      <c r="CM2" s="51"/>
      <c r="CN2" s="51"/>
      <c r="CO2" s="51"/>
      <c r="CP2" s="51"/>
      <c r="CQ2" s="51"/>
      <c r="CR2" s="51"/>
      <c r="CS2" s="51"/>
      <c r="CT2" s="51"/>
      <c r="CU2" s="51"/>
      <c r="CV2" s="51"/>
      <c r="CW2" s="51"/>
      <c r="CX2" s="51"/>
      <c r="CY2" s="51"/>
      <c r="CZ2" s="51"/>
      <c r="DA2" s="51"/>
      <c r="DB2" s="51"/>
      <c r="DC2" s="51"/>
      <c r="DD2" s="51"/>
      <c r="DE2" s="51"/>
      <c r="DF2" s="51"/>
      <c r="DG2" s="51"/>
      <c r="DH2" s="51"/>
      <c r="DI2" s="51"/>
      <c r="DJ2" s="51"/>
      <c r="DK2" s="51"/>
      <c r="DL2" s="51"/>
      <c r="DM2" s="51"/>
      <c r="DN2" s="51"/>
      <c r="DO2" s="51"/>
      <c r="DP2" s="51"/>
      <c r="DQ2" s="51"/>
      <c r="DR2" s="51"/>
      <c r="DS2" s="51"/>
      <c r="DT2" s="51"/>
      <c r="DU2" s="51"/>
      <c r="DV2" s="51"/>
      <c r="DW2" s="51"/>
      <c r="DX2" s="51"/>
      <c r="DY2" s="51"/>
      <c r="DZ2" s="51"/>
      <c r="EA2" s="51"/>
      <c r="EB2" s="51"/>
      <c r="EC2" s="51"/>
      <c r="ED2" s="51"/>
      <c r="EE2" s="51"/>
      <c r="EF2" s="51"/>
      <c r="EG2" s="51"/>
      <c r="EH2" s="51"/>
      <c r="EI2" s="51"/>
      <c r="EJ2" s="51"/>
      <c r="EK2" s="51"/>
      <c r="EL2" s="51"/>
      <c r="EM2" s="51"/>
      <c r="EN2" s="51"/>
      <c r="EO2" s="51"/>
      <c r="EP2" s="51"/>
      <c r="EQ2" s="51"/>
      <c r="ER2" s="51"/>
      <c r="ES2" s="51"/>
      <c r="ET2" s="51"/>
      <c r="EU2" s="51"/>
      <c r="EV2" s="51"/>
      <c r="EW2" s="51"/>
      <c r="EX2" s="51"/>
      <c r="EY2" s="51"/>
      <c r="EZ2" s="51"/>
      <c r="FA2" s="51"/>
      <c r="FB2" s="51"/>
      <c r="FC2" s="51"/>
      <c r="FD2" s="51"/>
      <c r="FE2" s="51"/>
      <c r="FF2" s="51"/>
      <c r="FG2" s="51"/>
      <c r="FH2" s="51"/>
      <c r="FI2" s="51"/>
      <c r="FJ2" s="51"/>
      <c r="FK2" s="51"/>
      <c r="FL2" s="51"/>
      <c r="FM2" s="51"/>
      <c r="FN2" s="51"/>
      <c r="FO2" s="51"/>
      <c r="FP2" s="51"/>
      <c r="FQ2" s="51"/>
      <c r="FR2" s="51"/>
      <c r="FS2" s="51"/>
      <c r="FT2" s="51"/>
      <c r="FU2" s="51"/>
      <c r="FV2" s="51"/>
      <c r="FW2" s="51"/>
      <c r="FX2" s="51"/>
      <c r="FY2" s="51"/>
      <c r="FZ2" s="51"/>
      <c r="GA2" s="51"/>
      <c r="GB2" s="51"/>
      <c r="GC2" s="51"/>
      <c r="GD2" s="51"/>
      <c r="GE2" s="51"/>
      <c r="GF2" s="51"/>
      <c r="GG2" s="51"/>
      <c r="GH2" s="51"/>
      <c r="GI2" s="51"/>
      <c r="GJ2" s="51"/>
      <c r="GK2" s="51"/>
      <c r="GL2" s="51"/>
      <c r="GM2" s="51"/>
      <c r="GN2" s="51"/>
      <c r="GO2" s="51"/>
      <c r="GP2" s="51"/>
      <c r="GQ2" s="51"/>
      <c r="GR2" s="51"/>
      <c r="GS2" s="51"/>
      <c r="GT2" s="51"/>
      <c r="GU2" s="51"/>
      <c r="GV2" s="51"/>
      <c r="GW2" s="51"/>
      <c r="GX2" s="51"/>
      <c r="GY2" s="51"/>
      <c r="GZ2" s="51"/>
      <c r="HA2" s="51"/>
      <c r="HB2" s="51"/>
      <c r="HC2" s="51"/>
      <c r="HD2" s="51"/>
      <c r="HE2" s="51"/>
      <c r="HF2" s="51"/>
      <c r="HG2" s="51"/>
      <c r="HH2" s="51"/>
      <c r="HI2" s="51"/>
      <c r="HJ2" s="51"/>
      <c r="HK2" s="51"/>
      <c r="HL2" s="51"/>
      <c r="HM2" s="51"/>
      <c r="HN2" s="51"/>
      <c r="HO2" s="51"/>
      <c r="HP2" s="51"/>
      <c r="HQ2" s="51"/>
      <c r="HR2" s="51"/>
      <c r="HS2" s="51"/>
      <c r="HT2" s="51"/>
      <c r="HU2" s="51"/>
      <c r="HV2" s="51"/>
      <c r="HW2" s="51"/>
      <c r="HX2" s="51"/>
      <c r="HY2" s="51"/>
      <c r="HZ2" s="51"/>
      <c r="IA2" s="51"/>
      <c r="IB2" s="51"/>
      <c r="IC2" s="51"/>
      <c r="ID2" s="51"/>
      <c r="IE2" s="51"/>
      <c r="IF2" s="51"/>
      <c r="IG2" s="51"/>
      <c r="IH2" s="51"/>
      <c r="II2" s="51"/>
      <c r="IJ2" s="51"/>
      <c r="IK2" s="51"/>
      <c r="IL2" s="51"/>
      <c r="IM2" s="51"/>
      <c r="IN2" s="51"/>
      <c r="IO2" s="51"/>
      <c r="IP2" s="51"/>
      <c r="IQ2" s="51"/>
      <c r="IR2" s="51"/>
      <c r="IS2" s="51"/>
      <c r="IT2" s="51"/>
      <c r="IU2" s="51"/>
      <c r="IV2" s="51"/>
    </row>
    <row r="3" ht="32.25" spans="1:256">
      <c r="A3" s="54"/>
      <c r="B3" s="54"/>
      <c r="C3" s="54"/>
      <c r="D3" s="54"/>
      <c r="E3" s="55"/>
      <c r="F3" s="54"/>
      <c r="G3" s="56"/>
      <c r="H3" s="56"/>
      <c r="I3" s="116" t="s">
        <v>1047</v>
      </c>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c r="ES3" s="52"/>
      <c r="ET3" s="52"/>
      <c r="EU3" s="52"/>
      <c r="EV3" s="52"/>
      <c r="EW3" s="52"/>
      <c r="EX3" s="52"/>
      <c r="EY3" s="52"/>
      <c r="EZ3" s="52"/>
      <c r="FA3" s="52"/>
      <c r="FB3" s="52"/>
      <c r="FC3" s="52"/>
      <c r="FD3" s="52"/>
      <c r="FE3" s="52"/>
      <c r="FF3" s="52"/>
      <c r="FG3" s="52"/>
      <c r="FH3" s="52"/>
      <c r="FI3" s="52"/>
      <c r="FJ3" s="52"/>
      <c r="FK3" s="52"/>
      <c r="FL3" s="52"/>
      <c r="FM3" s="52"/>
      <c r="FN3" s="52"/>
      <c r="FO3" s="52"/>
      <c r="FP3" s="52"/>
      <c r="FQ3" s="52"/>
      <c r="FR3" s="52"/>
      <c r="FS3" s="52"/>
      <c r="FT3" s="52"/>
      <c r="FU3" s="52"/>
      <c r="FV3" s="52"/>
      <c r="FW3" s="52"/>
      <c r="FX3" s="52"/>
      <c r="FY3" s="52"/>
      <c r="FZ3" s="52"/>
      <c r="GA3" s="52"/>
      <c r="GB3" s="52"/>
      <c r="GC3" s="52"/>
      <c r="GD3" s="52"/>
      <c r="GE3" s="52"/>
      <c r="GF3" s="52"/>
      <c r="GG3" s="52"/>
      <c r="GH3" s="52"/>
      <c r="GI3" s="52"/>
      <c r="GJ3" s="52"/>
      <c r="GK3" s="52"/>
      <c r="GL3" s="52"/>
      <c r="GM3" s="52"/>
      <c r="GN3" s="52"/>
      <c r="GO3" s="52"/>
      <c r="GP3" s="52"/>
      <c r="GQ3" s="52"/>
      <c r="GR3" s="52"/>
      <c r="GS3" s="52"/>
      <c r="GT3" s="52"/>
      <c r="GU3" s="52"/>
      <c r="GV3" s="52"/>
      <c r="GW3" s="52"/>
      <c r="GX3" s="52"/>
      <c r="GY3" s="52"/>
      <c r="GZ3" s="52"/>
      <c r="HA3" s="52"/>
      <c r="HB3" s="52"/>
      <c r="HC3" s="52"/>
      <c r="HD3" s="52"/>
      <c r="HE3" s="52"/>
      <c r="HF3" s="52"/>
      <c r="HG3" s="52"/>
      <c r="HH3" s="52"/>
      <c r="HI3" s="52"/>
      <c r="HJ3" s="52"/>
      <c r="HK3" s="52"/>
      <c r="HL3" s="52"/>
      <c r="HM3" s="52"/>
      <c r="HN3" s="52"/>
      <c r="HO3" s="52"/>
      <c r="HP3" s="52"/>
      <c r="HQ3" s="52"/>
      <c r="HR3" s="52"/>
      <c r="HS3" s="52"/>
      <c r="HT3" s="52"/>
      <c r="HU3" s="52"/>
      <c r="HV3" s="52"/>
      <c r="HW3" s="52"/>
      <c r="HX3" s="52"/>
      <c r="HY3" s="52"/>
      <c r="HZ3" s="52"/>
      <c r="IA3" s="52"/>
      <c r="IB3" s="52"/>
      <c r="IC3" s="52"/>
      <c r="ID3" s="52"/>
      <c r="IE3" s="52"/>
      <c r="IF3" s="52"/>
      <c r="IG3" s="52"/>
      <c r="IH3" s="52"/>
      <c r="II3" s="52"/>
      <c r="IJ3" s="52"/>
      <c r="IK3" s="52"/>
      <c r="IL3" s="52"/>
      <c r="IM3" s="52"/>
      <c r="IN3" s="52"/>
      <c r="IO3" s="52"/>
      <c r="IP3" s="52"/>
      <c r="IQ3" s="52"/>
      <c r="IR3" s="52"/>
      <c r="IS3" s="52"/>
      <c r="IT3" s="52"/>
      <c r="IU3" s="52"/>
      <c r="IV3" s="52"/>
    </row>
    <row r="4" ht="14.25" spans="1:256">
      <c r="A4" s="57" t="s">
        <v>2036</v>
      </c>
      <c r="B4" s="58" t="s">
        <v>2037</v>
      </c>
      <c r="C4" s="59"/>
      <c r="D4" s="60"/>
      <c r="E4" s="61" t="s">
        <v>2038</v>
      </c>
      <c r="F4" s="61" t="s">
        <v>1878</v>
      </c>
      <c r="G4" s="61" t="s">
        <v>2039</v>
      </c>
      <c r="H4" s="61" t="s">
        <v>2040</v>
      </c>
      <c r="I4" s="117" t="s">
        <v>2041</v>
      </c>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52"/>
      <c r="FC4" s="52"/>
      <c r="FD4" s="52"/>
      <c r="FE4" s="52"/>
      <c r="FF4" s="52"/>
      <c r="FG4" s="52"/>
      <c r="FH4" s="52"/>
      <c r="FI4" s="52"/>
      <c r="FJ4" s="52"/>
      <c r="FK4" s="52"/>
      <c r="FL4" s="52"/>
      <c r="FM4" s="52"/>
      <c r="FN4" s="52"/>
      <c r="FO4" s="52"/>
      <c r="FP4" s="52"/>
      <c r="FQ4" s="52"/>
      <c r="FR4" s="52"/>
      <c r="FS4" s="52"/>
      <c r="FT4" s="52"/>
      <c r="FU4" s="52"/>
      <c r="FV4" s="52"/>
      <c r="FW4" s="52"/>
      <c r="FX4" s="52"/>
      <c r="FY4" s="52"/>
      <c r="FZ4" s="52"/>
      <c r="GA4" s="52"/>
      <c r="GB4" s="52"/>
      <c r="GC4" s="52"/>
      <c r="GD4" s="52"/>
      <c r="GE4" s="52"/>
      <c r="GF4" s="52"/>
      <c r="GG4" s="52"/>
      <c r="GH4" s="52"/>
      <c r="GI4" s="52"/>
      <c r="GJ4" s="52"/>
      <c r="GK4" s="52"/>
      <c r="GL4" s="52"/>
      <c r="GM4" s="52"/>
      <c r="GN4" s="52"/>
      <c r="GO4" s="52"/>
      <c r="GP4" s="52"/>
      <c r="GQ4" s="52"/>
      <c r="GR4" s="52"/>
      <c r="GS4" s="52"/>
      <c r="GT4" s="52"/>
      <c r="GU4" s="52"/>
      <c r="GV4" s="52"/>
      <c r="GW4" s="52"/>
      <c r="GX4" s="52"/>
      <c r="GY4" s="52"/>
      <c r="GZ4" s="52"/>
      <c r="HA4" s="52"/>
      <c r="HB4" s="52"/>
      <c r="HC4" s="52"/>
      <c r="HD4" s="52"/>
      <c r="HE4" s="52"/>
      <c r="HF4" s="52"/>
      <c r="HG4" s="52"/>
      <c r="HH4" s="52"/>
      <c r="HI4" s="52"/>
      <c r="HJ4" s="52"/>
      <c r="HK4" s="52"/>
      <c r="HL4" s="52"/>
      <c r="HM4" s="52"/>
      <c r="HN4" s="52"/>
      <c r="HO4" s="52"/>
      <c r="HP4" s="52"/>
      <c r="HQ4" s="52"/>
      <c r="HR4" s="52"/>
      <c r="HS4" s="52"/>
      <c r="HT4" s="52"/>
      <c r="HU4" s="52"/>
      <c r="HV4" s="52"/>
      <c r="HW4" s="52"/>
      <c r="HX4" s="52"/>
      <c r="HY4" s="52"/>
      <c r="HZ4" s="52"/>
      <c r="IA4" s="52"/>
      <c r="IB4" s="52"/>
      <c r="IC4" s="52"/>
      <c r="ID4" s="52"/>
      <c r="IE4" s="52"/>
      <c r="IF4" s="52"/>
      <c r="IG4" s="52"/>
      <c r="IH4" s="52"/>
      <c r="II4" s="52"/>
      <c r="IJ4" s="52"/>
      <c r="IK4" s="52"/>
      <c r="IL4" s="52"/>
      <c r="IM4" s="52"/>
      <c r="IN4" s="52"/>
      <c r="IO4" s="52"/>
      <c r="IP4" s="52"/>
      <c r="IQ4" s="52"/>
      <c r="IR4" s="52"/>
      <c r="IS4" s="52"/>
      <c r="IT4" s="52"/>
      <c r="IU4" s="52"/>
      <c r="IV4" s="52"/>
    </row>
    <row r="5" ht="14.25" spans="1:256">
      <c r="A5" s="62"/>
      <c r="B5" s="63" t="s">
        <v>2042</v>
      </c>
      <c r="C5" s="63" t="s">
        <v>2043</v>
      </c>
      <c r="D5" s="63" t="s">
        <v>2044</v>
      </c>
      <c r="E5" s="64"/>
      <c r="F5" s="65"/>
      <c r="G5" s="66"/>
      <c r="H5" s="66"/>
      <c r="I5" s="118"/>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c r="ES5" s="52"/>
      <c r="ET5" s="52"/>
      <c r="EU5" s="52"/>
      <c r="EV5" s="52"/>
      <c r="EW5" s="52"/>
      <c r="EX5" s="52"/>
      <c r="EY5" s="52"/>
      <c r="EZ5" s="52"/>
      <c r="FA5" s="52"/>
      <c r="FB5" s="52"/>
      <c r="FC5" s="52"/>
      <c r="FD5" s="52"/>
      <c r="FE5" s="52"/>
      <c r="FF5" s="52"/>
      <c r="FG5" s="52"/>
      <c r="FH5" s="52"/>
      <c r="FI5" s="52"/>
      <c r="FJ5" s="52"/>
      <c r="FK5" s="52"/>
      <c r="FL5" s="52"/>
      <c r="FM5" s="52"/>
      <c r="FN5" s="52"/>
      <c r="FO5" s="52"/>
      <c r="FP5" s="52"/>
      <c r="FQ5" s="52"/>
      <c r="FR5" s="52"/>
      <c r="FS5" s="52"/>
      <c r="FT5" s="52"/>
      <c r="FU5" s="52"/>
      <c r="FV5" s="52"/>
      <c r="FW5" s="52"/>
      <c r="FX5" s="52"/>
      <c r="FY5" s="52"/>
      <c r="FZ5" s="52"/>
      <c r="GA5" s="52"/>
      <c r="GB5" s="52"/>
      <c r="GC5" s="52"/>
      <c r="GD5" s="52"/>
      <c r="GE5" s="52"/>
      <c r="GF5" s="52"/>
      <c r="GG5" s="52"/>
      <c r="GH5" s="52"/>
      <c r="GI5" s="52"/>
      <c r="GJ5" s="52"/>
      <c r="GK5" s="52"/>
      <c r="GL5" s="52"/>
      <c r="GM5" s="52"/>
      <c r="GN5" s="52"/>
      <c r="GO5" s="52"/>
      <c r="GP5" s="52"/>
      <c r="GQ5" s="52"/>
      <c r="GR5" s="52"/>
      <c r="GS5" s="52"/>
      <c r="GT5" s="52"/>
      <c r="GU5" s="52"/>
      <c r="GV5" s="52"/>
      <c r="GW5" s="52"/>
      <c r="GX5" s="52"/>
      <c r="GY5" s="52"/>
      <c r="GZ5" s="52"/>
      <c r="HA5" s="52"/>
      <c r="HB5" s="52"/>
      <c r="HC5" s="52"/>
      <c r="HD5" s="52"/>
      <c r="HE5" s="52"/>
      <c r="HF5" s="52"/>
      <c r="HG5" s="52"/>
      <c r="HH5" s="52"/>
      <c r="HI5" s="52"/>
      <c r="HJ5" s="52"/>
      <c r="HK5" s="52"/>
      <c r="HL5" s="52"/>
      <c r="HM5" s="52"/>
      <c r="HN5" s="52"/>
      <c r="HO5" s="52"/>
      <c r="HP5" s="52"/>
      <c r="HQ5" s="52"/>
      <c r="HR5" s="52"/>
      <c r="HS5" s="52"/>
      <c r="HT5" s="52"/>
      <c r="HU5" s="52"/>
      <c r="HV5" s="52"/>
      <c r="HW5" s="52"/>
      <c r="HX5" s="52"/>
      <c r="HY5" s="52"/>
      <c r="HZ5" s="52"/>
      <c r="IA5" s="52"/>
      <c r="IB5" s="52"/>
      <c r="IC5" s="52"/>
      <c r="ID5" s="52"/>
      <c r="IE5" s="52"/>
      <c r="IF5" s="52"/>
      <c r="IG5" s="52"/>
      <c r="IH5" s="52"/>
      <c r="II5" s="52"/>
      <c r="IJ5" s="52"/>
      <c r="IK5" s="52"/>
      <c r="IL5" s="52"/>
      <c r="IM5" s="52"/>
      <c r="IN5" s="52"/>
      <c r="IO5" s="52"/>
      <c r="IP5" s="52"/>
      <c r="IQ5" s="52"/>
      <c r="IR5" s="52"/>
      <c r="IS5" s="52"/>
      <c r="IT5" s="52"/>
      <c r="IU5" s="52"/>
      <c r="IV5" s="52"/>
    </row>
    <row r="6" ht="18.75" spans="1:256">
      <c r="A6" s="67" t="s">
        <v>2045</v>
      </c>
      <c r="B6" s="63"/>
      <c r="C6" s="63"/>
      <c r="D6" s="63"/>
      <c r="E6" s="68"/>
      <c r="F6" s="69"/>
      <c r="G6" s="70"/>
      <c r="H6" s="70"/>
      <c r="I6" s="119"/>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c r="ES6" s="51"/>
      <c r="ET6" s="51"/>
      <c r="EU6" s="51"/>
      <c r="EV6" s="51"/>
      <c r="EW6" s="51"/>
      <c r="EX6" s="51"/>
      <c r="EY6" s="51"/>
      <c r="EZ6" s="51"/>
      <c r="FA6" s="51"/>
      <c r="FB6" s="51"/>
      <c r="FC6" s="51"/>
      <c r="FD6" s="51"/>
      <c r="FE6" s="51"/>
      <c r="FF6" s="51"/>
      <c r="FG6" s="51"/>
      <c r="FH6" s="51"/>
      <c r="FI6" s="51"/>
      <c r="FJ6" s="51"/>
      <c r="FK6" s="51"/>
      <c r="FL6" s="51"/>
      <c r="FM6" s="51"/>
      <c r="FN6" s="51"/>
      <c r="FO6" s="51"/>
      <c r="FP6" s="51"/>
      <c r="FQ6" s="51"/>
      <c r="FR6" s="51"/>
      <c r="FS6" s="51"/>
      <c r="FT6" s="51"/>
      <c r="FU6" s="51"/>
      <c r="FV6" s="51"/>
      <c r="FW6" s="51"/>
      <c r="FX6" s="51"/>
      <c r="FY6" s="51"/>
      <c r="FZ6" s="51"/>
      <c r="GA6" s="51"/>
      <c r="GB6" s="51"/>
      <c r="GC6" s="51"/>
      <c r="GD6" s="51"/>
      <c r="GE6" s="51"/>
      <c r="GF6" s="51"/>
      <c r="GG6" s="51"/>
      <c r="GH6" s="51"/>
      <c r="GI6" s="51"/>
      <c r="GJ6" s="51"/>
      <c r="GK6" s="51"/>
      <c r="GL6" s="51"/>
      <c r="GM6" s="51"/>
      <c r="GN6" s="51"/>
      <c r="GO6" s="51"/>
      <c r="GP6" s="51"/>
      <c r="GQ6" s="51"/>
      <c r="GR6" s="51"/>
      <c r="GS6" s="51"/>
      <c r="GT6" s="51"/>
      <c r="GU6" s="51"/>
      <c r="GV6" s="51"/>
      <c r="GW6" s="51"/>
      <c r="GX6" s="51"/>
      <c r="GY6" s="51"/>
      <c r="GZ6" s="51"/>
      <c r="HA6" s="51"/>
      <c r="HB6" s="51"/>
      <c r="HC6" s="51"/>
      <c r="HD6" s="51"/>
      <c r="HE6" s="51"/>
      <c r="HF6" s="51"/>
      <c r="HG6" s="51"/>
      <c r="HH6" s="51"/>
      <c r="HI6" s="51"/>
      <c r="HJ6" s="51"/>
      <c r="HK6" s="51"/>
      <c r="HL6" s="51"/>
      <c r="HM6" s="51"/>
      <c r="HN6" s="51"/>
      <c r="HO6" s="51"/>
      <c r="HP6" s="51"/>
      <c r="HQ6" s="51"/>
      <c r="HR6" s="51"/>
      <c r="HS6" s="51"/>
      <c r="HT6" s="51"/>
      <c r="HU6" s="51"/>
      <c r="HV6" s="51"/>
      <c r="HW6" s="51"/>
      <c r="HX6" s="51"/>
      <c r="HY6" s="51"/>
      <c r="HZ6" s="51"/>
      <c r="IA6" s="51"/>
      <c r="IB6" s="51"/>
      <c r="IC6" s="51"/>
      <c r="ID6" s="51"/>
      <c r="IE6" s="51"/>
      <c r="IF6" s="51"/>
      <c r="IG6" s="51"/>
      <c r="IH6" s="51"/>
      <c r="II6" s="51"/>
      <c r="IJ6" s="51"/>
      <c r="IK6" s="51"/>
      <c r="IL6" s="51"/>
      <c r="IM6" s="51"/>
      <c r="IN6" s="51"/>
      <c r="IO6" s="51"/>
      <c r="IP6" s="51"/>
      <c r="IQ6" s="51"/>
      <c r="IR6" s="51"/>
      <c r="IS6" s="51"/>
      <c r="IT6" s="51"/>
      <c r="IU6" s="51"/>
      <c r="IV6" s="51"/>
    </row>
    <row r="7" ht="14.25" spans="1:256">
      <c r="A7" s="71" t="s">
        <v>2046</v>
      </c>
      <c r="B7" s="63"/>
      <c r="C7" s="63"/>
      <c r="D7" s="63"/>
      <c r="E7" s="72"/>
      <c r="F7" s="73"/>
      <c r="G7" s="74"/>
      <c r="H7" s="74"/>
      <c r="I7" s="120">
        <v>56399300</v>
      </c>
      <c r="J7" s="51"/>
      <c r="K7" s="51"/>
      <c r="L7" s="51"/>
      <c r="M7" s="51"/>
      <c r="N7" s="51"/>
      <c r="O7" s="51"/>
      <c r="P7" s="51"/>
      <c r="Q7" s="51"/>
      <c r="R7" s="51"/>
      <c r="S7" s="51"/>
      <c r="T7" s="51"/>
      <c r="U7" s="51"/>
      <c r="V7" s="51"/>
      <c r="W7" s="51"/>
      <c r="X7" s="51"/>
      <c r="Y7" s="51"/>
      <c r="Z7" s="51"/>
      <c r="AA7" s="51"/>
      <c r="AB7" s="51"/>
      <c r="AC7" s="51"/>
      <c r="AD7" s="51"/>
      <c r="AE7" s="51"/>
      <c r="AF7" s="51"/>
      <c r="AG7" s="51"/>
      <c r="AH7" s="51"/>
      <c r="AI7" s="51"/>
      <c r="AJ7" s="51"/>
      <c r="AK7" s="51"/>
      <c r="AL7" s="51"/>
      <c r="AM7" s="51"/>
      <c r="AN7" s="51"/>
      <c r="AO7" s="51"/>
      <c r="AP7" s="51"/>
      <c r="AQ7" s="51"/>
      <c r="AR7" s="51"/>
      <c r="AS7" s="51"/>
      <c r="AT7" s="51"/>
      <c r="AU7" s="51"/>
      <c r="AV7" s="51"/>
      <c r="AW7" s="51"/>
      <c r="AX7" s="51"/>
      <c r="AY7" s="51"/>
      <c r="AZ7" s="51"/>
      <c r="BA7" s="51"/>
      <c r="BB7" s="51"/>
      <c r="BC7" s="51"/>
      <c r="BD7" s="51"/>
      <c r="BE7" s="51"/>
      <c r="BF7" s="51"/>
      <c r="BG7" s="51"/>
      <c r="BH7" s="51"/>
      <c r="BI7" s="51"/>
      <c r="BJ7" s="51"/>
      <c r="BK7" s="51"/>
      <c r="BL7" s="51"/>
      <c r="BM7" s="51"/>
      <c r="BN7" s="51"/>
      <c r="BO7" s="51"/>
      <c r="BP7" s="51"/>
      <c r="BQ7" s="51"/>
      <c r="BR7" s="51"/>
      <c r="BS7" s="51"/>
      <c r="BT7" s="51"/>
      <c r="BU7" s="51"/>
      <c r="BV7" s="51"/>
      <c r="BW7" s="51"/>
      <c r="BX7" s="51"/>
      <c r="BY7" s="51"/>
      <c r="BZ7" s="51"/>
      <c r="CA7" s="51"/>
      <c r="CB7" s="51"/>
      <c r="CC7" s="51"/>
      <c r="CD7" s="51"/>
      <c r="CE7" s="51"/>
      <c r="CF7" s="51"/>
      <c r="CG7" s="51"/>
      <c r="CH7" s="51"/>
      <c r="CI7" s="51"/>
      <c r="CJ7" s="51"/>
      <c r="CK7" s="51"/>
      <c r="CL7" s="51"/>
      <c r="CM7" s="51"/>
      <c r="CN7" s="51"/>
      <c r="CO7" s="51"/>
      <c r="CP7" s="51"/>
      <c r="CQ7" s="51"/>
      <c r="CR7" s="51"/>
      <c r="CS7" s="51"/>
      <c r="CT7" s="51"/>
      <c r="CU7" s="51"/>
      <c r="CV7" s="51"/>
      <c r="CW7" s="51"/>
      <c r="CX7" s="51"/>
      <c r="CY7" s="51"/>
      <c r="CZ7" s="51"/>
      <c r="DA7" s="51"/>
      <c r="DB7" s="51"/>
      <c r="DC7" s="51"/>
      <c r="DD7" s="51"/>
      <c r="DE7" s="51"/>
      <c r="DF7" s="51"/>
      <c r="DG7" s="51"/>
      <c r="DH7" s="51"/>
      <c r="DI7" s="51"/>
      <c r="DJ7" s="51"/>
      <c r="DK7" s="51"/>
      <c r="DL7" s="51"/>
      <c r="DM7" s="51"/>
      <c r="DN7" s="51"/>
      <c r="DO7" s="51"/>
      <c r="DP7" s="51"/>
      <c r="DQ7" s="51"/>
      <c r="DR7" s="51"/>
      <c r="DS7" s="51"/>
      <c r="DT7" s="51"/>
      <c r="DU7" s="51"/>
      <c r="DV7" s="51"/>
      <c r="DW7" s="51"/>
      <c r="DX7" s="51"/>
      <c r="DY7" s="51"/>
      <c r="DZ7" s="51"/>
      <c r="EA7" s="51"/>
      <c r="EB7" s="51"/>
      <c r="EC7" s="51"/>
      <c r="ED7" s="51"/>
      <c r="EE7" s="51"/>
      <c r="EF7" s="51"/>
      <c r="EG7" s="51"/>
      <c r="EH7" s="51"/>
      <c r="EI7" s="51"/>
      <c r="EJ7" s="51"/>
      <c r="EK7" s="51"/>
      <c r="EL7" s="51"/>
      <c r="EM7" s="51"/>
      <c r="EN7" s="51"/>
      <c r="EO7" s="51"/>
      <c r="EP7" s="51"/>
      <c r="EQ7" s="51"/>
      <c r="ER7" s="51"/>
      <c r="ES7" s="51"/>
      <c r="ET7" s="51"/>
      <c r="EU7" s="51"/>
      <c r="EV7" s="51"/>
      <c r="EW7" s="51"/>
      <c r="EX7" s="51"/>
      <c r="EY7" s="51"/>
      <c r="EZ7" s="51"/>
      <c r="FA7" s="51"/>
      <c r="FB7" s="51"/>
      <c r="FC7" s="51"/>
      <c r="FD7" s="51"/>
      <c r="FE7" s="51"/>
      <c r="FF7" s="51"/>
      <c r="FG7" s="51"/>
      <c r="FH7" s="51"/>
      <c r="FI7" s="51"/>
      <c r="FJ7" s="51"/>
      <c r="FK7" s="51"/>
      <c r="FL7" s="51"/>
      <c r="FM7" s="51"/>
      <c r="FN7" s="51"/>
      <c r="FO7" s="51"/>
      <c r="FP7" s="51"/>
      <c r="FQ7" s="51"/>
      <c r="FR7" s="51"/>
      <c r="FS7" s="51"/>
      <c r="FT7" s="51"/>
      <c r="FU7" s="51"/>
      <c r="FV7" s="51"/>
      <c r="FW7" s="51"/>
      <c r="FX7" s="51"/>
      <c r="FY7" s="51"/>
      <c r="FZ7" s="51"/>
      <c r="GA7" s="51"/>
      <c r="GB7" s="51"/>
      <c r="GC7" s="51"/>
      <c r="GD7" s="51"/>
      <c r="GE7" s="51"/>
      <c r="GF7" s="51"/>
      <c r="GG7" s="51"/>
      <c r="GH7" s="51"/>
      <c r="GI7" s="51"/>
      <c r="GJ7" s="51"/>
      <c r="GK7" s="51"/>
      <c r="GL7" s="51"/>
      <c r="GM7" s="51"/>
      <c r="GN7" s="51"/>
      <c r="GO7" s="51"/>
      <c r="GP7" s="51"/>
      <c r="GQ7" s="51"/>
      <c r="GR7" s="51"/>
      <c r="GS7" s="51"/>
      <c r="GT7" s="51"/>
      <c r="GU7" s="51"/>
      <c r="GV7" s="51"/>
      <c r="GW7" s="51"/>
      <c r="GX7" s="51"/>
      <c r="GY7" s="51"/>
      <c r="GZ7" s="51"/>
      <c r="HA7" s="51"/>
      <c r="HB7" s="51"/>
      <c r="HC7" s="51"/>
      <c r="HD7" s="51"/>
      <c r="HE7" s="51"/>
      <c r="HF7" s="51"/>
      <c r="HG7" s="51"/>
      <c r="HH7" s="51"/>
      <c r="HI7" s="51"/>
      <c r="HJ7" s="51"/>
      <c r="HK7" s="51"/>
      <c r="HL7" s="51"/>
      <c r="HM7" s="51"/>
      <c r="HN7" s="51"/>
      <c r="HO7" s="51"/>
      <c r="HP7" s="51"/>
      <c r="HQ7" s="51"/>
      <c r="HR7" s="51"/>
      <c r="HS7" s="51"/>
      <c r="HT7" s="51"/>
      <c r="HU7" s="51"/>
      <c r="HV7" s="51"/>
      <c r="HW7" s="51"/>
      <c r="HX7" s="51"/>
      <c r="HY7" s="51"/>
      <c r="HZ7" s="51"/>
      <c r="IA7" s="51"/>
      <c r="IB7" s="51"/>
      <c r="IC7" s="51"/>
      <c r="ID7" s="51"/>
      <c r="IE7" s="51"/>
      <c r="IF7" s="51"/>
      <c r="IG7" s="51"/>
      <c r="IH7" s="51"/>
      <c r="II7" s="51"/>
      <c r="IJ7" s="51"/>
      <c r="IK7" s="51"/>
      <c r="IL7" s="51"/>
      <c r="IM7" s="51"/>
      <c r="IN7" s="51"/>
      <c r="IO7" s="51"/>
      <c r="IP7" s="51"/>
      <c r="IQ7" s="51"/>
      <c r="IR7" s="51"/>
      <c r="IS7" s="51"/>
      <c r="IT7" s="51"/>
      <c r="IU7" s="51"/>
      <c r="IV7" s="51"/>
    </row>
    <row r="8" ht="14.25" spans="1:256">
      <c r="A8" s="75"/>
      <c r="B8" s="63"/>
      <c r="C8" s="63"/>
      <c r="D8" s="63"/>
      <c r="E8" s="72"/>
      <c r="F8" s="73"/>
      <c r="G8" s="76"/>
      <c r="H8" s="76"/>
      <c r="I8" s="121"/>
      <c r="J8" s="51"/>
      <c r="K8" s="51"/>
      <c r="L8" s="51"/>
      <c r="M8" s="51"/>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51"/>
      <c r="AZ8" s="51"/>
      <c r="BA8" s="51"/>
      <c r="BB8" s="51"/>
      <c r="BC8" s="51"/>
      <c r="BD8" s="51"/>
      <c r="BE8" s="51"/>
      <c r="BF8" s="51"/>
      <c r="BG8" s="51"/>
      <c r="BH8" s="51"/>
      <c r="BI8" s="51"/>
      <c r="BJ8" s="51"/>
      <c r="BK8" s="51"/>
      <c r="BL8" s="51"/>
      <c r="BM8" s="51"/>
      <c r="BN8" s="51"/>
      <c r="BO8" s="51"/>
      <c r="BP8" s="51"/>
      <c r="BQ8" s="51"/>
      <c r="BR8" s="51"/>
      <c r="BS8" s="51"/>
      <c r="BT8" s="51"/>
      <c r="BU8" s="51"/>
      <c r="BV8" s="51"/>
      <c r="BW8" s="51"/>
      <c r="BX8" s="51"/>
      <c r="BY8" s="51"/>
      <c r="BZ8" s="51"/>
      <c r="CA8" s="51"/>
      <c r="CB8" s="51"/>
      <c r="CC8" s="51"/>
      <c r="CD8" s="51"/>
      <c r="CE8" s="51"/>
      <c r="CF8" s="51"/>
      <c r="CG8" s="51"/>
      <c r="CH8" s="51"/>
      <c r="CI8" s="51"/>
      <c r="CJ8" s="51"/>
      <c r="CK8" s="51"/>
      <c r="CL8" s="51"/>
      <c r="CM8" s="51"/>
      <c r="CN8" s="51"/>
      <c r="CO8" s="51"/>
      <c r="CP8" s="51"/>
      <c r="CQ8" s="51"/>
      <c r="CR8" s="51"/>
      <c r="CS8" s="51"/>
      <c r="CT8" s="51"/>
      <c r="CU8" s="51"/>
      <c r="CV8" s="51"/>
      <c r="CW8" s="51"/>
      <c r="CX8" s="51"/>
      <c r="CY8" s="51"/>
      <c r="CZ8" s="51"/>
      <c r="DA8" s="51"/>
      <c r="DB8" s="51"/>
      <c r="DC8" s="51"/>
      <c r="DD8" s="51"/>
      <c r="DE8" s="51"/>
      <c r="DF8" s="51"/>
      <c r="DG8" s="51"/>
      <c r="DH8" s="51"/>
      <c r="DI8" s="51"/>
      <c r="DJ8" s="51"/>
      <c r="DK8" s="51"/>
      <c r="DL8" s="51"/>
      <c r="DM8" s="51"/>
      <c r="DN8" s="51"/>
      <c r="DO8" s="51"/>
      <c r="DP8" s="51"/>
      <c r="DQ8" s="51"/>
      <c r="DR8" s="51"/>
      <c r="DS8" s="51"/>
      <c r="DT8" s="51"/>
      <c r="DU8" s="51"/>
      <c r="DV8" s="51"/>
      <c r="DW8" s="51"/>
      <c r="DX8" s="51"/>
      <c r="DY8" s="51"/>
      <c r="DZ8" s="51"/>
      <c r="EA8" s="51"/>
      <c r="EB8" s="51"/>
      <c r="EC8" s="51"/>
      <c r="ED8" s="51"/>
      <c r="EE8" s="51"/>
      <c r="EF8" s="51"/>
      <c r="EG8" s="51"/>
      <c r="EH8" s="51"/>
      <c r="EI8" s="51"/>
      <c r="EJ8" s="51"/>
      <c r="EK8" s="51"/>
      <c r="EL8" s="51"/>
      <c r="EM8" s="51"/>
      <c r="EN8" s="51"/>
      <c r="EO8" s="51"/>
      <c r="EP8" s="51"/>
      <c r="EQ8" s="51"/>
      <c r="ER8" s="51"/>
      <c r="ES8" s="51"/>
      <c r="ET8" s="51"/>
      <c r="EU8" s="51"/>
      <c r="EV8" s="51"/>
      <c r="EW8" s="51"/>
      <c r="EX8" s="51"/>
      <c r="EY8" s="51"/>
      <c r="EZ8" s="51"/>
      <c r="FA8" s="51"/>
      <c r="FB8" s="51"/>
      <c r="FC8" s="51"/>
      <c r="FD8" s="51"/>
      <c r="FE8" s="51"/>
      <c r="FF8" s="51"/>
      <c r="FG8" s="51"/>
      <c r="FH8" s="51"/>
      <c r="FI8" s="51"/>
      <c r="FJ8" s="51"/>
      <c r="FK8" s="51"/>
      <c r="FL8" s="51"/>
      <c r="FM8" s="51"/>
      <c r="FN8" s="51"/>
      <c r="FO8" s="51"/>
      <c r="FP8" s="51"/>
      <c r="FQ8" s="51"/>
      <c r="FR8" s="51"/>
      <c r="FS8" s="51"/>
      <c r="FT8" s="51"/>
      <c r="FU8" s="51"/>
      <c r="FV8" s="51"/>
      <c r="FW8" s="51"/>
      <c r="FX8" s="51"/>
      <c r="FY8" s="51"/>
      <c r="FZ8" s="51"/>
      <c r="GA8" s="51"/>
      <c r="GB8" s="51"/>
      <c r="GC8" s="51"/>
      <c r="GD8" s="51"/>
      <c r="GE8" s="51"/>
      <c r="GF8" s="51"/>
      <c r="GG8" s="51"/>
      <c r="GH8" s="51"/>
      <c r="GI8" s="51"/>
      <c r="GJ8" s="51"/>
      <c r="GK8" s="51"/>
      <c r="GL8" s="51"/>
      <c r="GM8" s="51"/>
      <c r="GN8" s="51"/>
      <c r="GO8" s="51"/>
      <c r="GP8" s="51"/>
      <c r="GQ8" s="51"/>
      <c r="GR8" s="51"/>
      <c r="GS8" s="51"/>
      <c r="GT8" s="51"/>
      <c r="GU8" s="51"/>
      <c r="GV8" s="51"/>
      <c r="GW8" s="51"/>
      <c r="GX8" s="51"/>
      <c r="GY8" s="51"/>
      <c r="GZ8" s="51"/>
      <c r="HA8" s="51"/>
      <c r="HB8" s="51"/>
      <c r="HC8" s="51"/>
      <c r="HD8" s="51"/>
      <c r="HE8" s="51"/>
      <c r="HF8" s="51"/>
      <c r="HG8" s="51"/>
      <c r="HH8" s="51"/>
      <c r="HI8" s="51"/>
      <c r="HJ8" s="51"/>
      <c r="HK8" s="51"/>
      <c r="HL8" s="51"/>
      <c r="HM8" s="51"/>
      <c r="HN8" s="51"/>
      <c r="HO8" s="51"/>
      <c r="HP8" s="51"/>
      <c r="HQ8" s="51"/>
      <c r="HR8" s="51"/>
      <c r="HS8" s="51"/>
      <c r="HT8" s="51"/>
      <c r="HU8" s="51"/>
      <c r="HV8" s="51"/>
      <c r="HW8" s="51"/>
      <c r="HX8" s="51"/>
      <c r="HY8" s="51"/>
      <c r="HZ8" s="51"/>
      <c r="IA8" s="51"/>
      <c r="IB8" s="51"/>
      <c r="IC8" s="51"/>
      <c r="ID8" s="51"/>
      <c r="IE8" s="51"/>
      <c r="IF8" s="51"/>
      <c r="IG8" s="51"/>
      <c r="IH8" s="51"/>
      <c r="II8" s="51"/>
      <c r="IJ8" s="51"/>
      <c r="IK8" s="51"/>
      <c r="IL8" s="51"/>
      <c r="IM8" s="51"/>
      <c r="IN8" s="51"/>
      <c r="IO8" s="51"/>
      <c r="IP8" s="51"/>
      <c r="IQ8" s="51"/>
      <c r="IR8" s="51"/>
      <c r="IS8" s="51"/>
      <c r="IT8" s="51"/>
      <c r="IU8" s="51"/>
      <c r="IV8" s="51"/>
    </row>
    <row r="9" ht="14.25" spans="1:256">
      <c r="A9" s="75"/>
      <c r="B9" s="63"/>
      <c r="C9" s="63"/>
      <c r="D9" s="63"/>
      <c r="E9" s="72"/>
      <c r="F9" s="73"/>
      <c r="G9" s="76"/>
      <c r="H9" s="76"/>
      <c r="I9" s="121"/>
      <c r="J9" s="51"/>
      <c r="K9" s="51"/>
      <c r="L9" s="51"/>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c r="AY9" s="51"/>
      <c r="AZ9" s="51"/>
      <c r="BA9" s="51"/>
      <c r="BB9" s="51"/>
      <c r="BC9" s="51"/>
      <c r="BD9" s="51"/>
      <c r="BE9" s="51"/>
      <c r="BF9" s="51"/>
      <c r="BG9" s="51"/>
      <c r="BH9" s="51"/>
      <c r="BI9" s="51"/>
      <c r="BJ9" s="51"/>
      <c r="BK9" s="51"/>
      <c r="BL9" s="51"/>
      <c r="BM9" s="51"/>
      <c r="BN9" s="51"/>
      <c r="BO9" s="51"/>
      <c r="BP9" s="51"/>
      <c r="BQ9" s="51"/>
      <c r="BR9" s="51"/>
      <c r="BS9" s="51"/>
      <c r="BT9" s="51"/>
      <c r="BU9" s="51"/>
      <c r="BV9" s="51"/>
      <c r="BW9" s="51"/>
      <c r="BX9" s="51"/>
      <c r="BY9" s="51"/>
      <c r="BZ9" s="51"/>
      <c r="CA9" s="51"/>
      <c r="CB9" s="51"/>
      <c r="CC9" s="51"/>
      <c r="CD9" s="51"/>
      <c r="CE9" s="51"/>
      <c r="CF9" s="51"/>
      <c r="CG9" s="51"/>
      <c r="CH9" s="51"/>
      <c r="CI9" s="51"/>
      <c r="CJ9" s="51"/>
      <c r="CK9" s="51"/>
      <c r="CL9" s="51"/>
      <c r="CM9" s="51"/>
      <c r="CN9" s="51"/>
      <c r="CO9" s="51"/>
      <c r="CP9" s="51"/>
      <c r="CQ9" s="51"/>
      <c r="CR9" s="51"/>
      <c r="CS9" s="51"/>
      <c r="CT9" s="51"/>
      <c r="CU9" s="51"/>
      <c r="CV9" s="51"/>
      <c r="CW9" s="51"/>
      <c r="CX9" s="51"/>
      <c r="CY9" s="51"/>
      <c r="CZ9" s="51"/>
      <c r="DA9" s="51"/>
      <c r="DB9" s="51"/>
      <c r="DC9" s="51"/>
      <c r="DD9" s="51"/>
      <c r="DE9" s="51"/>
      <c r="DF9" s="51"/>
      <c r="DG9" s="51"/>
      <c r="DH9" s="51"/>
      <c r="DI9" s="51"/>
      <c r="DJ9" s="51"/>
      <c r="DK9" s="51"/>
      <c r="DL9" s="51"/>
      <c r="DM9" s="51"/>
      <c r="DN9" s="51"/>
      <c r="DO9" s="51"/>
      <c r="DP9" s="51"/>
      <c r="DQ9" s="51"/>
      <c r="DR9" s="51"/>
      <c r="DS9" s="51"/>
      <c r="DT9" s="51"/>
      <c r="DU9" s="51"/>
      <c r="DV9" s="51"/>
      <c r="DW9" s="51"/>
      <c r="DX9" s="51"/>
      <c r="DY9" s="51"/>
      <c r="DZ9" s="51"/>
      <c r="EA9" s="51"/>
      <c r="EB9" s="51"/>
      <c r="EC9" s="51"/>
      <c r="ED9" s="51"/>
      <c r="EE9" s="51"/>
      <c r="EF9" s="51"/>
      <c r="EG9" s="51"/>
      <c r="EH9" s="51"/>
      <c r="EI9" s="51"/>
      <c r="EJ9" s="51"/>
      <c r="EK9" s="51"/>
      <c r="EL9" s="51"/>
      <c r="EM9" s="51"/>
      <c r="EN9" s="51"/>
      <c r="EO9" s="51"/>
      <c r="EP9" s="51"/>
      <c r="EQ9" s="51"/>
      <c r="ER9" s="51"/>
      <c r="ES9" s="51"/>
      <c r="ET9" s="51"/>
      <c r="EU9" s="51"/>
      <c r="EV9" s="51"/>
      <c r="EW9" s="51"/>
      <c r="EX9" s="51"/>
      <c r="EY9" s="51"/>
      <c r="EZ9" s="51"/>
      <c r="FA9" s="51"/>
      <c r="FB9" s="51"/>
      <c r="FC9" s="51"/>
      <c r="FD9" s="51"/>
      <c r="FE9" s="51"/>
      <c r="FF9" s="51"/>
      <c r="FG9" s="51"/>
      <c r="FH9" s="51"/>
      <c r="FI9" s="51"/>
      <c r="FJ9" s="51"/>
      <c r="FK9" s="51"/>
      <c r="FL9" s="51"/>
      <c r="FM9" s="51"/>
      <c r="FN9" s="51"/>
      <c r="FO9" s="51"/>
      <c r="FP9" s="51"/>
      <c r="FQ9" s="51"/>
      <c r="FR9" s="51"/>
      <c r="FS9" s="51"/>
      <c r="FT9" s="51"/>
      <c r="FU9" s="51"/>
      <c r="FV9" s="51"/>
      <c r="FW9" s="51"/>
      <c r="FX9" s="51"/>
      <c r="FY9" s="51"/>
      <c r="FZ9" s="51"/>
      <c r="GA9" s="51"/>
      <c r="GB9" s="51"/>
      <c r="GC9" s="51"/>
      <c r="GD9" s="51"/>
      <c r="GE9" s="51"/>
      <c r="GF9" s="51"/>
      <c r="GG9" s="51"/>
      <c r="GH9" s="51"/>
      <c r="GI9" s="51"/>
      <c r="GJ9" s="51"/>
      <c r="GK9" s="51"/>
      <c r="GL9" s="51"/>
      <c r="GM9" s="51"/>
      <c r="GN9" s="51"/>
      <c r="GO9" s="51"/>
      <c r="GP9" s="51"/>
      <c r="GQ9" s="51"/>
      <c r="GR9" s="51"/>
      <c r="GS9" s="51"/>
      <c r="GT9" s="51"/>
      <c r="GU9" s="51"/>
      <c r="GV9" s="51"/>
      <c r="GW9" s="51"/>
      <c r="GX9" s="51"/>
      <c r="GY9" s="51"/>
      <c r="GZ9" s="51"/>
      <c r="HA9" s="51"/>
      <c r="HB9" s="51"/>
      <c r="HC9" s="51"/>
      <c r="HD9" s="51"/>
      <c r="HE9" s="51"/>
      <c r="HF9" s="51"/>
      <c r="HG9" s="51"/>
      <c r="HH9" s="51"/>
      <c r="HI9" s="51"/>
      <c r="HJ9" s="51"/>
      <c r="HK9" s="51"/>
      <c r="HL9" s="51"/>
      <c r="HM9" s="51"/>
      <c r="HN9" s="51"/>
      <c r="HO9" s="51"/>
      <c r="HP9" s="51"/>
      <c r="HQ9" s="51"/>
      <c r="HR9" s="51"/>
      <c r="HS9" s="51"/>
      <c r="HT9" s="51"/>
      <c r="HU9" s="51"/>
      <c r="HV9" s="51"/>
      <c r="HW9" s="51"/>
      <c r="HX9" s="51"/>
      <c r="HY9" s="51"/>
      <c r="HZ9" s="51"/>
      <c r="IA9" s="51"/>
      <c r="IB9" s="51"/>
      <c r="IC9" s="51"/>
      <c r="ID9" s="51"/>
      <c r="IE9" s="51"/>
      <c r="IF9" s="51"/>
      <c r="IG9" s="51"/>
      <c r="IH9" s="51"/>
      <c r="II9" s="51"/>
      <c r="IJ9" s="51"/>
      <c r="IK9" s="51"/>
      <c r="IL9" s="51"/>
      <c r="IM9" s="51"/>
      <c r="IN9" s="51"/>
      <c r="IO9" s="51"/>
      <c r="IP9" s="51"/>
      <c r="IQ9" s="51"/>
      <c r="IR9" s="51"/>
      <c r="IS9" s="51"/>
      <c r="IT9" s="51"/>
      <c r="IU9" s="51"/>
      <c r="IV9" s="51"/>
    </row>
    <row r="10" ht="14.25" spans="1:256">
      <c r="A10" s="75"/>
      <c r="B10" s="63"/>
      <c r="C10" s="63"/>
      <c r="D10" s="63"/>
      <c r="E10" s="72"/>
      <c r="F10" s="73"/>
      <c r="G10" s="76"/>
      <c r="H10" s="76"/>
      <c r="I10" s="121"/>
      <c r="J10" s="51"/>
      <c r="K10" s="51"/>
      <c r="L10" s="51"/>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c r="AX10" s="51"/>
      <c r="AY10" s="51"/>
      <c r="AZ10" s="51"/>
      <c r="BA10" s="51"/>
      <c r="BB10" s="51"/>
      <c r="BC10" s="51"/>
      <c r="BD10" s="51"/>
      <c r="BE10" s="51"/>
      <c r="BF10" s="51"/>
      <c r="BG10" s="51"/>
      <c r="BH10" s="51"/>
      <c r="BI10" s="51"/>
      <c r="BJ10" s="51"/>
      <c r="BK10" s="51"/>
      <c r="BL10" s="51"/>
      <c r="BM10" s="51"/>
      <c r="BN10" s="51"/>
      <c r="BO10" s="51"/>
      <c r="BP10" s="51"/>
      <c r="BQ10" s="51"/>
      <c r="BR10" s="51"/>
      <c r="BS10" s="51"/>
      <c r="BT10" s="51"/>
      <c r="BU10" s="51"/>
      <c r="BV10" s="51"/>
      <c r="BW10" s="51"/>
      <c r="BX10" s="51"/>
      <c r="BY10" s="51"/>
      <c r="BZ10" s="51"/>
      <c r="CA10" s="51"/>
      <c r="CB10" s="51"/>
      <c r="CC10" s="51"/>
      <c r="CD10" s="51"/>
      <c r="CE10" s="51"/>
      <c r="CF10" s="51"/>
      <c r="CG10" s="51"/>
      <c r="CH10" s="51"/>
      <c r="CI10" s="51"/>
      <c r="CJ10" s="51"/>
      <c r="CK10" s="51"/>
      <c r="CL10" s="51"/>
      <c r="CM10" s="51"/>
      <c r="CN10" s="51"/>
      <c r="CO10" s="51"/>
      <c r="CP10" s="51"/>
      <c r="CQ10" s="51"/>
      <c r="CR10" s="51"/>
      <c r="CS10" s="51"/>
      <c r="CT10" s="51"/>
      <c r="CU10" s="51"/>
      <c r="CV10" s="51"/>
      <c r="CW10" s="51"/>
      <c r="CX10" s="51"/>
      <c r="CY10" s="51"/>
      <c r="CZ10" s="51"/>
      <c r="DA10" s="51"/>
      <c r="DB10" s="51"/>
      <c r="DC10" s="51"/>
      <c r="DD10" s="51"/>
      <c r="DE10" s="51"/>
      <c r="DF10" s="51"/>
      <c r="DG10" s="51"/>
      <c r="DH10" s="51"/>
      <c r="DI10" s="51"/>
      <c r="DJ10" s="51"/>
      <c r="DK10" s="51"/>
      <c r="DL10" s="51"/>
      <c r="DM10" s="51"/>
      <c r="DN10" s="51"/>
      <c r="DO10" s="51"/>
      <c r="DP10" s="51"/>
      <c r="DQ10" s="51"/>
      <c r="DR10" s="51"/>
      <c r="DS10" s="51"/>
      <c r="DT10" s="51"/>
      <c r="DU10" s="51"/>
      <c r="DV10" s="51"/>
      <c r="DW10" s="51"/>
      <c r="DX10" s="51"/>
      <c r="DY10" s="51"/>
      <c r="DZ10" s="51"/>
      <c r="EA10" s="51"/>
      <c r="EB10" s="51"/>
      <c r="EC10" s="51"/>
      <c r="ED10" s="51"/>
      <c r="EE10" s="51"/>
      <c r="EF10" s="51"/>
      <c r="EG10" s="51"/>
      <c r="EH10" s="51"/>
      <c r="EI10" s="51"/>
      <c r="EJ10" s="51"/>
      <c r="EK10" s="51"/>
      <c r="EL10" s="51"/>
      <c r="EM10" s="51"/>
      <c r="EN10" s="51"/>
      <c r="EO10" s="51"/>
      <c r="EP10" s="51"/>
      <c r="EQ10" s="51"/>
      <c r="ER10" s="51"/>
      <c r="ES10" s="51"/>
      <c r="ET10" s="51"/>
      <c r="EU10" s="51"/>
      <c r="EV10" s="51"/>
      <c r="EW10" s="51"/>
      <c r="EX10" s="51"/>
      <c r="EY10" s="51"/>
      <c r="EZ10" s="51"/>
      <c r="FA10" s="51"/>
      <c r="FB10" s="51"/>
      <c r="FC10" s="51"/>
      <c r="FD10" s="51"/>
      <c r="FE10" s="51"/>
      <c r="FF10" s="51"/>
      <c r="FG10" s="51"/>
      <c r="FH10" s="51"/>
      <c r="FI10" s="51"/>
      <c r="FJ10" s="51"/>
      <c r="FK10" s="51"/>
      <c r="FL10" s="51"/>
      <c r="FM10" s="51"/>
      <c r="FN10" s="51"/>
      <c r="FO10" s="51"/>
      <c r="FP10" s="51"/>
      <c r="FQ10" s="51"/>
      <c r="FR10" s="51"/>
      <c r="FS10" s="51"/>
      <c r="FT10" s="51"/>
      <c r="FU10" s="51"/>
      <c r="FV10" s="51"/>
      <c r="FW10" s="51"/>
      <c r="FX10" s="51"/>
      <c r="FY10" s="51"/>
      <c r="FZ10" s="51"/>
      <c r="GA10" s="51"/>
      <c r="GB10" s="51"/>
      <c r="GC10" s="51"/>
      <c r="GD10" s="51"/>
      <c r="GE10" s="51"/>
      <c r="GF10" s="51"/>
      <c r="GG10" s="51"/>
      <c r="GH10" s="51"/>
      <c r="GI10" s="51"/>
      <c r="GJ10" s="51"/>
      <c r="GK10" s="51"/>
      <c r="GL10" s="51"/>
      <c r="GM10" s="51"/>
      <c r="GN10" s="51"/>
      <c r="GO10" s="51"/>
      <c r="GP10" s="51"/>
      <c r="GQ10" s="51"/>
      <c r="GR10" s="51"/>
      <c r="GS10" s="51"/>
      <c r="GT10" s="51"/>
      <c r="GU10" s="51"/>
      <c r="GV10" s="51"/>
      <c r="GW10" s="51"/>
      <c r="GX10" s="51"/>
      <c r="GY10" s="51"/>
      <c r="GZ10" s="51"/>
      <c r="HA10" s="51"/>
      <c r="HB10" s="51"/>
      <c r="HC10" s="51"/>
      <c r="HD10" s="51"/>
      <c r="HE10" s="51"/>
      <c r="HF10" s="51"/>
      <c r="HG10" s="51"/>
      <c r="HH10" s="51"/>
      <c r="HI10" s="51"/>
      <c r="HJ10" s="51"/>
      <c r="HK10" s="51"/>
      <c r="HL10" s="51"/>
      <c r="HM10" s="51"/>
      <c r="HN10" s="51"/>
      <c r="HO10" s="51"/>
      <c r="HP10" s="51"/>
      <c r="HQ10" s="51"/>
      <c r="HR10" s="51"/>
      <c r="HS10" s="51"/>
      <c r="HT10" s="51"/>
      <c r="HU10" s="51"/>
      <c r="HV10" s="51"/>
      <c r="HW10" s="51"/>
      <c r="HX10" s="51"/>
      <c r="HY10" s="51"/>
      <c r="HZ10" s="51"/>
      <c r="IA10" s="51"/>
      <c r="IB10" s="51"/>
      <c r="IC10" s="51"/>
      <c r="ID10" s="51"/>
      <c r="IE10" s="51"/>
      <c r="IF10" s="51"/>
      <c r="IG10" s="51"/>
      <c r="IH10" s="51"/>
      <c r="II10" s="51"/>
      <c r="IJ10" s="51"/>
      <c r="IK10" s="51"/>
      <c r="IL10" s="51"/>
      <c r="IM10" s="51"/>
      <c r="IN10" s="51"/>
      <c r="IO10" s="51"/>
      <c r="IP10" s="51"/>
      <c r="IQ10" s="51"/>
      <c r="IR10" s="51"/>
      <c r="IS10" s="51"/>
      <c r="IT10" s="51"/>
      <c r="IU10" s="51"/>
      <c r="IV10" s="51"/>
    </row>
    <row r="11" ht="14.25" spans="1:256">
      <c r="A11" s="75"/>
      <c r="B11" s="63"/>
      <c r="C11" s="63"/>
      <c r="D11" s="63"/>
      <c r="E11" s="72"/>
      <c r="F11" s="73"/>
      <c r="G11" s="76"/>
      <c r="H11" s="76"/>
      <c r="I11" s="12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c r="AQ11" s="51"/>
      <c r="AR11" s="51"/>
      <c r="AS11" s="51"/>
      <c r="AT11" s="51"/>
      <c r="AU11" s="51"/>
      <c r="AV11" s="51"/>
      <c r="AW11" s="51"/>
      <c r="AX11" s="51"/>
      <c r="AY11" s="51"/>
      <c r="AZ11" s="51"/>
      <c r="BA11" s="51"/>
      <c r="BB11" s="51"/>
      <c r="BC11" s="51"/>
      <c r="BD11" s="51"/>
      <c r="BE11" s="51"/>
      <c r="BF11" s="51"/>
      <c r="BG11" s="51"/>
      <c r="BH11" s="51"/>
      <c r="BI11" s="51"/>
      <c r="BJ11" s="51"/>
      <c r="BK11" s="51"/>
      <c r="BL11" s="51"/>
      <c r="BM11" s="51"/>
      <c r="BN11" s="51"/>
      <c r="BO11" s="51"/>
      <c r="BP11" s="51"/>
      <c r="BQ11" s="51"/>
      <c r="BR11" s="51"/>
      <c r="BS11" s="51"/>
      <c r="BT11" s="51"/>
      <c r="BU11" s="51"/>
      <c r="BV11" s="51"/>
      <c r="BW11" s="51"/>
      <c r="BX11" s="51"/>
      <c r="BY11" s="51"/>
      <c r="BZ11" s="51"/>
      <c r="CA11" s="51"/>
      <c r="CB11" s="51"/>
      <c r="CC11" s="51"/>
      <c r="CD11" s="51"/>
      <c r="CE11" s="51"/>
      <c r="CF11" s="51"/>
      <c r="CG11" s="51"/>
      <c r="CH11" s="51"/>
      <c r="CI11" s="51"/>
      <c r="CJ11" s="51"/>
      <c r="CK11" s="51"/>
      <c r="CL11" s="51"/>
      <c r="CM11" s="51"/>
      <c r="CN11" s="51"/>
      <c r="CO11" s="51"/>
      <c r="CP11" s="51"/>
      <c r="CQ11" s="51"/>
      <c r="CR11" s="51"/>
      <c r="CS11" s="51"/>
      <c r="CT11" s="51"/>
      <c r="CU11" s="51"/>
      <c r="CV11" s="51"/>
      <c r="CW11" s="51"/>
      <c r="CX11" s="51"/>
      <c r="CY11" s="51"/>
      <c r="CZ11" s="51"/>
      <c r="DA11" s="51"/>
      <c r="DB11" s="51"/>
      <c r="DC11" s="51"/>
      <c r="DD11" s="51"/>
      <c r="DE11" s="51"/>
      <c r="DF11" s="51"/>
      <c r="DG11" s="51"/>
      <c r="DH11" s="51"/>
      <c r="DI11" s="51"/>
      <c r="DJ11" s="51"/>
      <c r="DK11" s="51"/>
      <c r="DL11" s="51"/>
      <c r="DM11" s="51"/>
      <c r="DN11" s="51"/>
      <c r="DO11" s="51"/>
      <c r="DP11" s="51"/>
      <c r="DQ11" s="51"/>
      <c r="DR11" s="51"/>
      <c r="DS11" s="51"/>
      <c r="DT11" s="51"/>
      <c r="DU11" s="51"/>
      <c r="DV11" s="51"/>
      <c r="DW11" s="51"/>
      <c r="DX11" s="51"/>
      <c r="DY11" s="51"/>
      <c r="DZ11" s="51"/>
      <c r="EA11" s="51"/>
      <c r="EB11" s="51"/>
      <c r="EC11" s="51"/>
      <c r="ED11" s="51"/>
      <c r="EE11" s="51"/>
      <c r="EF11" s="51"/>
      <c r="EG11" s="51"/>
      <c r="EH11" s="51"/>
      <c r="EI11" s="51"/>
      <c r="EJ11" s="51"/>
      <c r="EK11" s="51"/>
      <c r="EL11" s="51"/>
      <c r="EM11" s="51"/>
      <c r="EN11" s="51"/>
      <c r="EO11" s="51"/>
      <c r="EP11" s="51"/>
      <c r="EQ11" s="51"/>
      <c r="ER11" s="51"/>
      <c r="ES11" s="51"/>
      <c r="ET11" s="51"/>
      <c r="EU11" s="51"/>
      <c r="EV11" s="51"/>
      <c r="EW11" s="51"/>
      <c r="EX11" s="51"/>
      <c r="EY11" s="51"/>
      <c r="EZ11" s="51"/>
      <c r="FA11" s="51"/>
      <c r="FB11" s="51"/>
      <c r="FC11" s="51"/>
      <c r="FD11" s="51"/>
      <c r="FE11" s="51"/>
      <c r="FF11" s="51"/>
      <c r="FG11" s="51"/>
      <c r="FH11" s="51"/>
      <c r="FI11" s="51"/>
      <c r="FJ11" s="51"/>
      <c r="FK11" s="51"/>
      <c r="FL11" s="51"/>
      <c r="FM11" s="51"/>
      <c r="FN11" s="51"/>
      <c r="FO11" s="51"/>
      <c r="FP11" s="51"/>
      <c r="FQ11" s="51"/>
      <c r="FR11" s="51"/>
      <c r="FS11" s="51"/>
      <c r="FT11" s="51"/>
      <c r="FU11" s="51"/>
      <c r="FV11" s="51"/>
      <c r="FW11" s="51"/>
      <c r="FX11" s="51"/>
      <c r="FY11" s="51"/>
      <c r="FZ11" s="51"/>
      <c r="GA11" s="51"/>
      <c r="GB11" s="51"/>
      <c r="GC11" s="51"/>
      <c r="GD11" s="51"/>
      <c r="GE11" s="51"/>
      <c r="GF11" s="51"/>
      <c r="GG11" s="51"/>
      <c r="GH11" s="51"/>
      <c r="GI11" s="51"/>
      <c r="GJ11" s="51"/>
      <c r="GK11" s="51"/>
      <c r="GL11" s="51"/>
      <c r="GM11" s="51"/>
      <c r="GN11" s="51"/>
      <c r="GO11" s="51"/>
      <c r="GP11" s="51"/>
      <c r="GQ11" s="51"/>
      <c r="GR11" s="51"/>
      <c r="GS11" s="51"/>
      <c r="GT11" s="51"/>
      <c r="GU11" s="51"/>
      <c r="GV11" s="51"/>
      <c r="GW11" s="51"/>
      <c r="GX11" s="51"/>
      <c r="GY11" s="51"/>
      <c r="GZ11" s="51"/>
      <c r="HA11" s="51"/>
      <c r="HB11" s="51"/>
      <c r="HC11" s="51"/>
      <c r="HD11" s="51"/>
      <c r="HE11" s="51"/>
      <c r="HF11" s="51"/>
      <c r="HG11" s="51"/>
      <c r="HH11" s="51"/>
      <c r="HI11" s="51"/>
      <c r="HJ11" s="51"/>
      <c r="HK11" s="51"/>
      <c r="HL11" s="51"/>
      <c r="HM11" s="51"/>
      <c r="HN11" s="51"/>
      <c r="HO11" s="51"/>
      <c r="HP11" s="51"/>
      <c r="HQ11" s="51"/>
      <c r="HR11" s="51"/>
      <c r="HS11" s="51"/>
      <c r="HT11" s="51"/>
      <c r="HU11" s="51"/>
      <c r="HV11" s="51"/>
      <c r="HW11" s="51"/>
      <c r="HX11" s="51"/>
      <c r="HY11" s="51"/>
      <c r="HZ11" s="51"/>
      <c r="IA11" s="51"/>
      <c r="IB11" s="51"/>
      <c r="IC11" s="51"/>
      <c r="ID11" s="51"/>
      <c r="IE11" s="51"/>
      <c r="IF11" s="51"/>
      <c r="IG11" s="51"/>
      <c r="IH11" s="51"/>
      <c r="II11" s="51"/>
      <c r="IJ11" s="51"/>
      <c r="IK11" s="51"/>
      <c r="IL11" s="51"/>
      <c r="IM11" s="51"/>
      <c r="IN11" s="51"/>
      <c r="IO11" s="51"/>
      <c r="IP11" s="51"/>
      <c r="IQ11" s="51"/>
      <c r="IR11" s="51"/>
      <c r="IS11" s="51"/>
      <c r="IT11" s="51"/>
      <c r="IU11" s="51"/>
      <c r="IV11" s="51"/>
    </row>
    <row r="12" ht="14.25" spans="1:256">
      <c r="A12" s="71" t="s">
        <v>2047</v>
      </c>
      <c r="B12" s="77"/>
      <c r="C12" s="78"/>
      <c r="D12" s="78"/>
      <c r="E12" s="79"/>
      <c r="F12" s="80"/>
      <c r="G12" s="81"/>
      <c r="H12" s="81"/>
      <c r="I12" s="120">
        <f>I17+I34+I134</f>
        <v>56399300</v>
      </c>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c r="CW12" s="52"/>
      <c r="CX12" s="52"/>
      <c r="CY12" s="52"/>
      <c r="CZ12" s="52"/>
      <c r="DA12" s="52"/>
      <c r="DB12" s="52"/>
      <c r="DC12" s="52"/>
      <c r="DD12" s="52"/>
      <c r="DE12" s="52"/>
      <c r="DF12" s="52"/>
      <c r="DG12" s="52"/>
      <c r="DH12" s="52"/>
      <c r="DI12" s="52"/>
      <c r="DJ12" s="52"/>
      <c r="DK12" s="52"/>
      <c r="DL12" s="52"/>
      <c r="DM12" s="52"/>
      <c r="DN12" s="52"/>
      <c r="DO12" s="52"/>
      <c r="DP12" s="52"/>
      <c r="DQ12" s="52"/>
      <c r="DR12" s="52"/>
      <c r="DS12" s="52"/>
      <c r="DT12" s="52"/>
      <c r="DU12" s="52"/>
      <c r="DV12" s="52"/>
      <c r="DW12" s="52"/>
      <c r="DX12" s="52"/>
      <c r="DY12" s="52"/>
      <c r="DZ12" s="52"/>
      <c r="EA12" s="52"/>
      <c r="EB12" s="52"/>
      <c r="EC12" s="52"/>
      <c r="ED12" s="52"/>
      <c r="EE12" s="52"/>
      <c r="EF12" s="52"/>
      <c r="EG12" s="52"/>
      <c r="EH12" s="52"/>
      <c r="EI12" s="52"/>
      <c r="EJ12" s="52"/>
      <c r="EK12" s="52"/>
      <c r="EL12" s="52"/>
      <c r="EM12" s="52"/>
      <c r="EN12" s="52"/>
      <c r="EO12" s="52"/>
      <c r="EP12" s="52"/>
      <c r="EQ12" s="52"/>
      <c r="ER12" s="52"/>
      <c r="ES12" s="52"/>
      <c r="ET12" s="52"/>
      <c r="EU12" s="52"/>
      <c r="EV12" s="52"/>
      <c r="EW12" s="52"/>
      <c r="EX12" s="52"/>
      <c r="EY12" s="52"/>
      <c r="EZ12" s="52"/>
      <c r="FA12" s="52"/>
      <c r="FB12" s="52"/>
      <c r="FC12" s="52"/>
      <c r="FD12" s="52"/>
      <c r="FE12" s="52"/>
      <c r="FF12" s="52"/>
      <c r="FG12" s="52"/>
      <c r="FH12" s="52"/>
      <c r="FI12" s="52"/>
      <c r="FJ12" s="52"/>
      <c r="FK12" s="52"/>
      <c r="FL12" s="52"/>
      <c r="FM12" s="52"/>
      <c r="FN12" s="52"/>
      <c r="FO12" s="52"/>
      <c r="FP12" s="52"/>
      <c r="FQ12" s="52"/>
      <c r="FR12" s="52"/>
      <c r="FS12" s="52"/>
      <c r="FT12" s="52"/>
      <c r="FU12" s="52"/>
      <c r="FV12" s="52"/>
      <c r="FW12" s="52"/>
      <c r="FX12" s="52"/>
      <c r="FY12" s="52"/>
      <c r="FZ12" s="52"/>
      <c r="GA12" s="52"/>
      <c r="GB12" s="52"/>
      <c r="GC12" s="52"/>
      <c r="GD12" s="52"/>
      <c r="GE12" s="52"/>
      <c r="GF12" s="52"/>
      <c r="GG12" s="52"/>
      <c r="GH12" s="52"/>
      <c r="GI12" s="52"/>
      <c r="GJ12" s="52"/>
      <c r="GK12" s="52"/>
      <c r="GL12" s="52"/>
      <c r="GM12" s="52"/>
      <c r="GN12" s="52"/>
      <c r="GO12" s="52"/>
      <c r="GP12" s="52"/>
      <c r="GQ12" s="52"/>
      <c r="GR12" s="52"/>
      <c r="GS12" s="52"/>
      <c r="GT12" s="52"/>
      <c r="GU12" s="52"/>
      <c r="GV12" s="52"/>
      <c r="GW12" s="52"/>
      <c r="GX12" s="52"/>
      <c r="GY12" s="52"/>
      <c r="GZ12" s="52"/>
      <c r="HA12" s="52"/>
      <c r="HB12" s="52"/>
      <c r="HC12" s="52"/>
      <c r="HD12" s="52"/>
      <c r="HE12" s="52"/>
      <c r="HF12" s="52"/>
      <c r="HG12" s="52"/>
      <c r="HH12" s="52"/>
      <c r="HI12" s="52"/>
      <c r="HJ12" s="52"/>
      <c r="HK12" s="52"/>
      <c r="HL12" s="52"/>
      <c r="HM12" s="52"/>
      <c r="HN12" s="52"/>
      <c r="HO12" s="52"/>
      <c r="HP12" s="52"/>
      <c r="HQ12" s="52"/>
      <c r="HR12" s="52"/>
      <c r="HS12" s="52"/>
      <c r="HT12" s="52"/>
      <c r="HU12" s="52"/>
      <c r="HV12" s="52"/>
      <c r="HW12" s="52"/>
      <c r="HX12" s="52"/>
      <c r="HY12" s="52"/>
      <c r="HZ12" s="52"/>
      <c r="IA12" s="52"/>
      <c r="IB12" s="52"/>
      <c r="IC12" s="52"/>
      <c r="ID12" s="52"/>
      <c r="IE12" s="52"/>
      <c r="IF12" s="52"/>
      <c r="IG12" s="52"/>
      <c r="IH12" s="52"/>
      <c r="II12" s="52"/>
      <c r="IJ12" s="52"/>
      <c r="IK12" s="52"/>
      <c r="IL12" s="52"/>
      <c r="IM12" s="52"/>
      <c r="IN12" s="52"/>
      <c r="IO12" s="52"/>
      <c r="IP12" s="52"/>
      <c r="IQ12" s="52"/>
      <c r="IR12" s="52"/>
      <c r="IS12" s="52"/>
      <c r="IT12" s="52"/>
      <c r="IU12" s="52"/>
      <c r="IV12" s="52"/>
    </row>
    <row r="13" ht="14.25" spans="1:256">
      <c r="A13" s="82" t="s">
        <v>2048</v>
      </c>
      <c r="B13" s="83">
        <v>206</v>
      </c>
      <c r="C13" s="84"/>
      <c r="D13" s="84"/>
      <c r="E13" s="85"/>
      <c r="F13" s="86"/>
      <c r="G13" s="87"/>
      <c r="H13" s="88"/>
      <c r="I13" s="122"/>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c r="AQ13" s="51"/>
      <c r="AR13" s="51"/>
      <c r="AS13" s="51"/>
      <c r="AT13" s="51"/>
      <c r="AU13" s="51"/>
      <c r="AV13" s="51"/>
      <c r="AW13" s="51"/>
      <c r="AX13" s="51"/>
      <c r="AY13" s="51"/>
      <c r="AZ13" s="51"/>
      <c r="BA13" s="51"/>
      <c r="BB13" s="51"/>
      <c r="BC13" s="51"/>
      <c r="BD13" s="51"/>
      <c r="BE13" s="51"/>
      <c r="BF13" s="51"/>
      <c r="BG13" s="51"/>
      <c r="BH13" s="51"/>
      <c r="BI13" s="51"/>
      <c r="BJ13" s="51"/>
      <c r="BK13" s="51"/>
      <c r="BL13" s="51"/>
      <c r="BM13" s="51"/>
      <c r="BN13" s="51"/>
      <c r="BO13" s="51"/>
      <c r="BP13" s="51"/>
      <c r="BQ13" s="51"/>
      <c r="BR13" s="51"/>
      <c r="BS13" s="51"/>
      <c r="BT13" s="51"/>
      <c r="BU13" s="51"/>
      <c r="BV13" s="51"/>
      <c r="BW13" s="51"/>
      <c r="BX13" s="51"/>
      <c r="BY13" s="51"/>
      <c r="BZ13" s="51"/>
      <c r="CA13" s="51"/>
      <c r="CB13" s="51"/>
      <c r="CC13" s="51"/>
      <c r="CD13" s="51"/>
      <c r="CE13" s="51"/>
      <c r="CF13" s="51"/>
      <c r="CG13" s="51"/>
      <c r="CH13" s="51"/>
      <c r="CI13" s="51"/>
      <c r="CJ13" s="51"/>
      <c r="CK13" s="51"/>
      <c r="CL13" s="51"/>
      <c r="CM13" s="51"/>
      <c r="CN13" s="51"/>
      <c r="CO13" s="51"/>
      <c r="CP13" s="51"/>
      <c r="CQ13" s="51"/>
      <c r="CR13" s="51"/>
      <c r="CS13" s="51"/>
      <c r="CT13" s="51"/>
      <c r="CU13" s="51"/>
      <c r="CV13" s="51"/>
      <c r="CW13" s="51"/>
      <c r="CX13" s="51"/>
      <c r="CY13" s="51"/>
      <c r="CZ13" s="51"/>
      <c r="DA13" s="51"/>
      <c r="DB13" s="51"/>
      <c r="DC13" s="51"/>
      <c r="DD13" s="51"/>
      <c r="DE13" s="51"/>
      <c r="DF13" s="51"/>
      <c r="DG13" s="51"/>
      <c r="DH13" s="51"/>
      <c r="DI13" s="51"/>
      <c r="DJ13" s="51"/>
      <c r="DK13" s="51"/>
      <c r="DL13" s="51"/>
      <c r="DM13" s="51"/>
      <c r="DN13" s="51"/>
      <c r="DO13" s="51"/>
      <c r="DP13" s="51"/>
      <c r="DQ13" s="51"/>
      <c r="DR13" s="51"/>
      <c r="DS13" s="51"/>
      <c r="DT13" s="51"/>
      <c r="DU13" s="51"/>
      <c r="DV13" s="51"/>
      <c r="DW13" s="51"/>
      <c r="DX13" s="51"/>
      <c r="DY13" s="51"/>
      <c r="DZ13" s="51"/>
      <c r="EA13" s="51"/>
      <c r="EB13" s="51"/>
      <c r="EC13" s="51"/>
      <c r="ED13" s="51"/>
      <c r="EE13" s="51"/>
      <c r="EF13" s="51"/>
      <c r="EG13" s="51"/>
      <c r="EH13" s="51"/>
      <c r="EI13" s="51"/>
      <c r="EJ13" s="51"/>
      <c r="EK13" s="51"/>
      <c r="EL13" s="51"/>
      <c r="EM13" s="51"/>
      <c r="EN13" s="51"/>
      <c r="EO13" s="51"/>
      <c r="EP13" s="51"/>
      <c r="EQ13" s="51"/>
      <c r="ER13" s="51"/>
      <c r="ES13" s="51"/>
      <c r="ET13" s="51"/>
      <c r="EU13" s="51"/>
      <c r="EV13" s="51"/>
      <c r="EW13" s="51"/>
      <c r="EX13" s="51"/>
      <c r="EY13" s="51"/>
      <c r="EZ13" s="51"/>
      <c r="FA13" s="51"/>
      <c r="FB13" s="51"/>
      <c r="FC13" s="51"/>
      <c r="FD13" s="51"/>
      <c r="FE13" s="51"/>
      <c r="FF13" s="51"/>
      <c r="FG13" s="51"/>
      <c r="FH13" s="51"/>
      <c r="FI13" s="51"/>
      <c r="FJ13" s="51"/>
      <c r="FK13" s="51"/>
      <c r="FL13" s="51"/>
      <c r="FM13" s="51"/>
      <c r="FN13" s="51"/>
      <c r="FO13" s="51"/>
      <c r="FP13" s="51"/>
      <c r="FQ13" s="51"/>
      <c r="FR13" s="51"/>
      <c r="FS13" s="51"/>
      <c r="FT13" s="51"/>
      <c r="FU13" s="51"/>
      <c r="FV13" s="51"/>
      <c r="FW13" s="51"/>
      <c r="FX13" s="51"/>
      <c r="FY13" s="51"/>
      <c r="FZ13" s="51"/>
      <c r="GA13" s="51"/>
      <c r="GB13" s="51"/>
      <c r="GC13" s="51"/>
      <c r="GD13" s="51"/>
      <c r="GE13" s="51"/>
      <c r="GF13" s="51"/>
      <c r="GG13" s="51"/>
      <c r="GH13" s="51"/>
      <c r="GI13" s="51"/>
      <c r="GJ13" s="51"/>
      <c r="GK13" s="51"/>
      <c r="GL13" s="51"/>
      <c r="GM13" s="51"/>
      <c r="GN13" s="51"/>
      <c r="GO13" s="51"/>
      <c r="GP13" s="51"/>
      <c r="GQ13" s="51"/>
      <c r="GR13" s="51"/>
      <c r="GS13" s="51"/>
      <c r="GT13" s="51"/>
      <c r="GU13" s="51"/>
      <c r="GV13" s="51"/>
      <c r="GW13" s="51"/>
      <c r="GX13" s="51"/>
      <c r="GY13" s="51"/>
      <c r="GZ13" s="51"/>
      <c r="HA13" s="51"/>
      <c r="HB13" s="51"/>
      <c r="HC13" s="51"/>
      <c r="HD13" s="51"/>
      <c r="HE13" s="51"/>
      <c r="HF13" s="51"/>
      <c r="HG13" s="51"/>
      <c r="HH13" s="51"/>
      <c r="HI13" s="51"/>
      <c r="HJ13" s="51"/>
      <c r="HK13" s="51"/>
      <c r="HL13" s="51"/>
      <c r="HM13" s="51"/>
      <c r="HN13" s="51"/>
      <c r="HO13" s="51"/>
      <c r="HP13" s="51"/>
      <c r="HQ13" s="51"/>
      <c r="HR13" s="51"/>
      <c r="HS13" s="51"/>
      <c r="HT13" s="51"/>
      <c r="HU13" s="51"/>
      <c r="HV13" s="51"/>
      <c r="HW13" s="51"/>
      <c r="HX13" s="51"/>
      <c r="HY13" s="51"/>
      <c r="HZ13" s="51"/>
      <c r="IA13" s="51"/>
      <c r="IB13" s="51"/>
      <c r="IC13" s="51"/>
      <c r="ID13" s="51"/>
      <c r="IE13" s="51"/>
      <c r="IF13" s="51"/>
      <c r="IG13" s="51"/>
      <c r="IH13" s="51"/>
      <c r="II13" s="51"/>
      <c r="IJ13" s="51"/>
      <c r="IK13" s="51"/>
      <c r="IL13" s="51"/>
      <c r="IM13" s="51"/>
      <c r="IN13" s="51"/>
      <c r="IO13" s="51"/>
      <c r="IP13" s="51"/>
      <c r="IQ13" s="51"/>
      <c r="IR13" s="51"/>
      <c r="IS13" s="51"/>
      <c r="IT13" s="51"/>
      <c r="IU13" s="51"/>
      <c r="IV13" s="51"/>
    </row>
    <row r="14" ht="14.25" spans="1:256">
      <c r="A14" s="89" t="s">
        <v>2049</v>
      </c>
      <c r="B14" s="90">
        <v>206</v>
      </c>
      <c r="C14" s="91" t="s">
        <v>2050</v>
      </c>
      <c r="D14" s="92"/>
      <c r="E14" s="93"/>
      <c r="F14" s="94"/>
      <c r="G14" s="95"/>
      <c r="H14" s="96"/>
      <c r="I14" s="123"/>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c r="CO14" s="52"/>
      <c r="CP14" s="52"/>
      <c r="CQ14" s="52"/>
      <c r="CR14" s="52"/>
      <c r="CS14" s="52"/>
      <c r="CT14" s="52"/>
      <c r="CU14" s="52"/>
      <c r="CV14" s="52"/>
      <c r="CW14" s="52"/>
      <c r="CX14" s="52"/>
      <c r="CY14" s="52"/>
      <c r="CZ14" s="52"/>
      <c r="DA14" s="52"/>
      <c r="DB14" s="52"/>
      <c r="DC14" s="52"/>
      <c r="DD14" s="52"/>
      <c r="DE14" s="52"/>
      <c r="DF14" s="52"/>
      <c r="DG14" s="52"/>
      <c r="DH14" s="52"/>
      <c r="DI14" s="52"/>
      <c r="DJ14" s="52"/>
      <c r="DK14" s="52"/>
      <c r="DL14" s="52"/>
      <c r="DM14" s="52"/>
      <c r="DN14" s="52"/>
      <c r="DO14" s="52"/>
      <c r="DP14" s="52"/>
      <c r="DQ14" s="52"/>
      <c r="DR14" s="52"/>
      <c r="DS14" s="52"/>
      <c r="DT14" s="52"/>
      <c r="DU14" s="52"/>
      <c r="DV14" s="52"/>
      <c r="DW14" s="52"/>
      <c r="DX14" s="52"/>
      <c r="DY14" s="52"/>
      <c r="DZ14" s="52"/>
      <c r="EA14" s="52"/>
      <c r="EB14" s="52"/>
      <c r="EC14" s="52"/>
      <c r="ED14" s="52"/>
      <c r="EE14" s="52"/>
      <c r="EF14" s="52"/>
      <c r="EG14" s="52"/>
      <c r="EH14" s="52"/>
      <c r="EI14" s="52"/>
      <c r="EJ14" s="52"/>
      <c r="EK14" s="52"/>
      <c r="EL14" s="52"/>
      <c r="EM14" s="52"/>
      <c r="EN14" s="52"/>
      <c r="EO14" s="52"/>
      <c r="EP14" s="52"/>
      <c r="EQ14" s="52"/>
      <c r="ER14" s="52"/>
      <c r="ES14" s="52"/>
      <c r="ET14" s="52"/>
      <c r="EU14" s="52"/>
      <c r="EV14" s="52"/>
      <c r="EW14" s="52"/>
      <c r="EX14" s="52"/>
      <c r="EY14" s="52"/>
      <c r="EZ14" s="52"/>
      <c r="FA14" s="52"/>
      <c r="FB14" s="52"/>
      <c r="FC14" s="52"/>
      <c r="FD14" s="52"/>
      <c r="FE14" s="52"/>
      <c r="FF14" s="52"/>
      <c r="FG14" s="52"/>
      <c r="FH14" s="52"/>
      <c r="FI14" s="52"/>
      <c r="FJ14" s="52"/>
      <c r="FK14" s="52"/>
      <c r="FL14" s="52"/>
      <c r="FM14" s="52"/>
      <c r="FN14" s="52"/>
      <c r="FO14" s="52"/>
      <c r="FP14" s="52"/>
      <c r="FQ14" s="52"/>
      <c r="FR14" s="52"/>
      <c r="FS14" s="52"/>
      <c r="FT14" s="52"/>
      <c r="FU14" s="52"/>
      <c r="FV14" s="52"/>
      <c r="FW14" s="52"/>
      <c r="FX14" s="52"/>
      <c r="FY14" s="52"/>
      <c r="FZ14" s="52"/>
      <c r="GA14" s="52"/>
      <c r="GB14" s="52"/>
      <c r="GC14" s="52"/>
      <c r="GD14" s="52"/>
      <c r="GE14" s="52"/>
      <c r="GF14" s="52"/>
      <c r="GG14" s="52"/>
      <c r="GH14" s="52"/>
      <c r="GI14" s="52"/>
      <c r="GJ14" s="52"/>
      <c r="GK14" s="52"/>
      <c r="GL14" s="52"/>
      <c r="GM14" s="52"/>
      <c r="GN14" s="52"/>
      <c r="GO14" s="52"/>
      <c r="GP14" s="52"/>
      <c r="GQ14" s="52"/>
      <c r="GR14" s="52"/>
      <c r="GS14" s="52"/>
      <c r="GT14" s="52"/>
      <c r="GU14" s="52"/>
      <c r="GV14" s="52"/>
      <c r="GW14" s="52"/>
      <c r="GX14" s="52"/>
      <c r="GY14" s="52"/>
      <c r="GZ14" s="52"/>
      <c r="HA14" s="52"/>
      <c r="HB14" s="52"/>
      <c r="HC14" s="52"/>
      <c r="HD14" s="52"/>
      <c r="HE14" s="52"/>
      <c r="HF14" s="52"/>
      <c r="HG14" s="52"/>
      <c r="HH14" s="52"/>
      <c r="HI14" s="52"/>
      <c r="HJ14" s="52"/>
      <c r="HK14" s="52"/>
      <c r="HL14" s="52"/>
      <c r="HM14" s="52"/>
      <c r="HN14" s="52"/>
      <c r="HO14" s="52"/>
      <c r="HP14" s="52"/>
      <c r="HQ14" s="52"/>
      <c r="HR14" s="52"/>
      <c r="HS14" s="52"/>
      <c r="HT14" s="52"/>
      <c r="HU14" s="52"/>
      <c r="HV14" s="52"/>
      <c r="HW14" s="52"/>
      <c r="HX14" s="52"/>
      <c r="HY14" s="52"/>
      <c r="HZ14" s="52"/>
      <c r="IA14" s="52"/>
      <c r="IB14" s="52"/>
      <c r="IC14" s="52"/>
      <c r="ID14" s="52"/>
      <c r="IE14" s="52"/>
      <c r="IF14" s="52"/>
      <c r="IG14" s="52"/>
      <c r="IH14" s="52"/>
      <c r="II14" s="52"/>
      <c r="IJ14" s="52"/>
      <c r="IK14" s="52"/>
      <c r="IL14" s="52"/>
      <c r="IM14" s="52"/>
      <c r="IN14" s="52"/>
      <c r="IO14" s="52"/>
      <c r="IP14" s="52"/>
      <c r="IQ14" s="52"/>
      <c r="IR14" s="52"/>
      <c r="IS14" s="52"/>
      <c r="IT14" s="52"/>
      <c r="IU14" s="52"/>
      <c r="IV14" s="52"/>
    </row>
    <row r="15" ht="14.25" spans="1:256">
      <c r="A15" s="97"/>
      <c r="B15" s="98"/>
      <c r="C15" s="99"/>
      <c r="D15" s="91"/>
      <c r="E15" s="93"/>
      <c r="F15" s="98"/>
      <c r="G15" s="100"/>
      <c r="H15" s="101"/>
      <c r="I15" s="124"/>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c r="CO15" s="52"/>
      <c r="CP15" s="52"/>
      <c r="CQ15" s="52"/>
      <c r="CR15" s="52"/>
      <c r="CS15" s="52"/>
      <c r="CT15" s="52"/>
      <c r="CU15" s="52"/>
      <c r="CV15" s="52"/>
      <c r="CW15" s="52"/>
      <c r="CX15" s="52"/>
      <c r="CY15" s="52"/>
      <c r="CZ15" s="52"/>
      <c r="DA15" s="52"/>
      <c r="DB15" s="52"/>
      <c r="DC15" s="52"/>
      <c r="DD15" s="52"/>
      <c r="DE15" s="52"/>
      <c r="DF15" s="52"/>
      <c r="DG15" s="52"/>
      <c r="DH15" s="52"/>
      <c r="DI15" s="52"/>
      <c r="DJ15" s="52"/>
      <c r="DK15" s="52"/>
      <c r="DL15" s="52"/>
      <c r="DM15" s="52"/>
      <c r="DN15" s="52"/>
      <c r="DO15" s="52"/>
      <c r="DP15" s="52"/>
      <c r="DQ15" s="52"/>
      <c r="DR15" s="52"/>
      <c r="DS15" s="52"/>
      <c r="DT15" s="52"/>
      <c r="DU15" s="52"/>
      <c r="DV15" s="52"/>
      <c r="DW15" s="52"/>
      <c r="DX15" s="52"/>
      <c r="DY15" s="52"/>
      <c r="DZ15" s="52"/>
      <c r="EA15" s="52"/>
      <c r="EB15" s="52"/>
      <c r="EC15" s="52"/>
      <c r="ED15" s="52"/>
      <c r="EE15" s="52"/>
      <c r="EF15" s="52"/>
      <c r="EG15" s="52"/>
      <c r="EH15" s="52"/>
      <c r="EI15" s="52"/>
      <c r="EJ15" s="52"/>
      <c r="EK15" s="52"/>
      <c r="EL15" s="52"/>
      <c r="EM15" s="52"/>
      <c r="EN15" s="52"/>
      <c r="EO15" s="52"/>
      <c r="EP15" s="52"/>
      <c r="EQ15" s="52"/>
      <c r="ER15" s="52"/>
      <c r="ES15" s="52"/>
      <c r="ET15" s="52"/>
      <c r="EU15" s="52"/>
      <c r="EV15" s="52"/>
      <c r="EW15" s="52"/>
      <c r="EX15" s="52"/>
      <c r="EY15" s="52"/>
      <c r="EZ15" s="52"/>
      <c r="FA15" s="52"/>
      <c r="FB15" s="52"/>
      <c r="FC15" s="52"/>
      <c r="FD15" s="52"/>
      <c r="FE15" s="52"/>
      <c r="FF15" s="52"/>
      <c r="FG15" s="52"/>
      <c r="FH15" s="52"/>
      <c r="FI15" s="52"/>
      <c r="FJ15" s="52"/>
      <c r="FK15" s="52"/>
      <c r="FL15" s="52"/>
      <c r="FM15" s="52"/>
      <c r="FN15" s="52"/>
      <c r="FO15" s="52"/>
      <c r="FP15" s="52"/>
      <c r="FQ15" s="52"/>
      <c r="FR15" s="52"/>
      <c r="FS15" s="52"/>
      <c r="FT15" s="52"/>
      <c r="FU15" s="52"/>
      <c r="FV15" s="52"/>
      <c r="FW15" s="52"/>
      <c r="FX15" s="52"/>
      <c r="FY15" s="52"/>
      <c r="FZ15" s="52"/>
      <c r="GA15" s="52"/>
      <c r="GB15" s="52"/>
      <c r="GC15" s="52"/>
      <c r="GD15" s="52"/>
      <c r="GE15" s="52"/>
      <c r="GF15" s="52"/>
      <c r="GG15" s="52"/>
      <c r="GH15" s="52"/>
      <c r="GI15" s="52"/>
      <c r="GJ15" s="52"/>
      <c r="GK15" s="52"/>
      <c r="GL15" s="52"/>
      <c r="GM15" s="52"/>
      <c r="GN15" s="52"/>
      <c r="GO15" s="52"/>
      <c r="GP15" s="52"/>
      <c r="GQ15" s="52"/>
      <c r="GR15" s="52"/>
      <c r="GS15" s="52"/>
      <c r="GT15" s="52"/>
      <c r="GU15" s="52"/>
      <c r="GV15" s="52"/>
      <c r="GW15" s="52"/>
      <c r="GX15" s="52"/>
      <c r="GY15" s="52"/>
      <c r="GZ15" s="52"/>
      <c r="HA15" s="52"/>
      <c r="HB15" s="52"/>
      <c r="HC15" s="52"/>
      <c r="HD15" s="52"/>
      <c r="HE15" s="52"/>
      <c r="HF15" s="52"/>
      <c r="HG15" s="52"/>
      <c r="HH15" s="52"/>
      <c r="HI15" s="52"/>
      <c r="HJ15" s="52"/>
      <c r="HK15" s="52"/>
      <c r="HL15" s="52"/>
      <c r="HM15" s="52"/>
      <c r="HN15" s="52"/>
      <c r="HO15" s="52"/>
      <c r="HP15" s="52"/>
      <c r="HQ15" s="52"/>
      <c r="HR15" s="52"/>
      <c r="HS15" s="52"/>
      <c r="HT15" s="52"/>
      <c r="HU15" s="52"/>
      <c r="HV15" s="52"/>
      <c r="HW15" s="52"/>
      <c r="HX15" s="52"/>
      <c r="HY15" s="52"/>
      <c r="HZ15" s="52"/>
      <c r="IA15" s="52"/>
      <c r="IB15" s="52"/>
      <c r="IC15" s="52"/>
      <c r="ID15" s="52"/>
      <c r="IE15" s="52"/>
      <c r="IF15" s="52"/>
      <c r="IG15" s="52"/>
      <c r="IH15" s="52"/>
      <c r="II15" s="52"/>
      <c r="IJ15" s="52"/>
      <c r="IK15" s="52"/>
      <c r="IL15" s="52"/>
      <c r="IM15" s="52"/>
      <c r="IN15" s="52"/>
      <c r="IO15" s="52"/>
      <c r="IP15" s="52"/>
      <c r="IQ15" s="52"/>
      <c r="IR15" s="52"/>
      <c r="IS15" s="52"/>
      <c r="IT15" s="52"/>
      <c r="IU15" s="52"/>
      <c r="IV15" s="52"/>
    </row>
    <row r="16" ht="14.25" spans="1:256">
      <c r="A16" s="89"/>
      <c r="B16" s="101"/>
      <c r="C16" s="91"/>
      <c r="D16" s="91"/>
      <c r="E16" s="93"/>
      <c r="F16" s="98"/>
      <c r="G16" s="102"/>
      <c r="H16" s="102"/>
      <c r="I16" s="124"/>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c r="CK16" s="52"/>
      <c r="CL16" s="52"/>
      <c r="CM16" s="52"/>
      <c r="CN16" s="52"/>
      <c r="CO16" s="52"/>
      <c r="CP16" s="52"/>
      <c r="CQ16" s="52"/>
      <c r="CR16" s="52"/>
      <c r="CS16" s="52"/>
      <c r="CT16" s="52"/>
      <c r="CU16" s="52"/>
      <c r="CV16" s="52"/>
      <c r="CW16" s="52"/>
      <c r="CX16" s="52"/>
      <c r="CY16" s="52"/>
      <c r="CZ16" s="52"/>
      <c r="DA16" s="52"/>
      <c r="DB16" s="52"/>
      <c r="DC16" s="52"/>
      <c r="DD16" s="52"/>
      <c r="DE16" s="52"/>
      <c r="DF16" s="52"/>
      <c r="DG16" s="52"/>
      <c r="DH16" s="52"/>
      <c r="DI16" s="52"/>
      <c r="DJ16" s="52"/>
      <c r="DK16" s="52"/>
      <c r="DL16" s="52"/>
      <c r="DM16" s="52"/>
      <c r="DN16" s="52"/>
      <c r="DO16" s="52"/>
      <c r="DP16" s="52"/>
      <c r="DQ16" s="52"/>
      <c r="DR16" s="52"/>
      <c r="DS16" s="52"/>
      <c r="DT16" s="52"/>
      <c r="DU16" s="52"/>
      <c r="DV16" s="52"/>
      <c r="DW16" s="52"/>
      <c r="DX16" s="52"/>
      <c r="DY16" s="52"/>
      <c r="DZ16" s="52"/>
      <c r="EA16" s="52"/>
      <c r="EB16" s="52"/>
      <c r="EC16" s="52"/>
      <c r="ED16" s="52"/>
      <c r="EE16" s="52"/>
      <c r="EF16" s="52"/>
      <c r="EG16" s="52"/>
      <c r="EH16" s="52"/>
      <c r="EI16" s="52"/>
      <c r="EJ16" s="52"/>
      <c r="EK16" s="52"/>
      <c r="EL16" s="52"/>
      <c r="EM16" s="52"/>
      <c r="EN16" s="52"/>
      <c r="EO16" s="52"/>
      <c r="EP16" s="52"/>
      <c r="EQ16" s="52"/>
      <c r="ER16" s="52"/>
      <c r="ES16" s="52"/>
      <c r="ET16" s="52"/>
      <c r="EU16" s="52"/>
      <c r="EV16" s="52"/>
      <c r="EW16" s="52"/>
      <c r="EX16" s="52"/>
      <c r="EY16" s="52"/>
      <c r="EZ16" s="52"/>
      <c r="FA16" s="52"/>
      <c r="FB16" s="52"/>
      <c r="FC16" s="52"/>
      <c r="FD16" s="52"/>
      <c r="FE16" s="52"/>
      <c r="FF16" s="52"/>
      <c r="FG16" s="52"/>
      <c r="FH16" s="52"/>
      <c r="FI16" s="52"/>
      <c r="FJ16" s="52"/>
      <c r="FK16" s="52"/>
      <c r="FL16" s="52"/>
      <c r="FM16" s="52"/>
      <c r="FN16" s="52"/>
      <c r="FO16" s="52"/>
      <c r="FP16" s="52"/>
      <c r="FQ16" s="52"/>
      <c r="FR16" s="52"/>
      <c r="FS16" s="52"/>
      <c r="FT16" s="52"/>
      <c r="FU16" s="52"/>
      <c r="FV16" s="52"/>
      <c r="FW16" s="52"/>
      <c r="FX16" s="52"/>
      <c r="FY16" s="52"/>
      <c r="FZ16" s="52"/>
      <c r="GA16" s="52"/>
      <c r="GB16" s="52"/>
      <c r="GC16" s="52"/>
      <c r="GD16" s="52"/>
      <c r="GE16" s="52"/>
      <c r="GF16" s="52"/>
      <c r="GG16" s="52"/>
      <c r="GH16" s="52"/>
      <c r="GI16" s="52"/>
      <c r="GJ16" s="52"/>
      <c r="GK16" s="52"/>
      <c r="GL16" s="52"/>
      <c r="GM16" s="52"/>
      <c r="GN16" s="52"/>
      <c r="GO16" s="52"/>
      <c r="GP16" s="52"/>
      <c r="GQ16" s="52"/>
      <c r="GR16" s="52"/>
      <c r="GS16" s="52"/>
      <c r="GT16" s="52"/>
      <c r="GU16" s="52"/>
      <c r="GV16" s="52"/>
      <c r="GW16" s="52"/>
      <c r="GX16" s="52"/>
      <c r="GY16" s="52"/>
      <c r="GZ16" s="52"/>
      <c r="HA16" s="52"/>
      <c r="HB16" s="52"/>
      <c r="HC16" s="52"/>
      <c r="HD16" s="52"/>
      <c r="HE16" s="52"/>
      <c r="HF16" s="52"/>
      <c r="HG16" s="52"/>
      <c r="HH16" s="52"/>
      <c r="HI16" s="52"/>
      <c r="HJ16" s="52"/>
      <c r="HK16" s="52"/>
      <c r="HL16" s="52"/>
      <c r="HM16" s="52"/>
      <c r="HN16" s="52"/>
      <c r="HO16" s="52"/>
      <c r="HP16" s="52"/>
      <c r="HQ16" s="52"/>
      <c r="HR16" s="52"/>
      <c r="HS16" s="52"/>
      <c r="HT16" s="52"/>
      <c r="HU16" s="52"/>
      <c r="HV16" s="52"/>
      <c r="HW16" s="52"/>
      <c r="HX16" s="52"/>
      <c r="HY16" s="52"/>
      <c r="HZ16" s="52"/>
      <c r="IA16" s="52"/>
      <c r="IB16" s="52"/>
      <c r="IC16" s="52"/>
      <c r="ID16" s="52"/>
      <c r="IE16" s="52"/>
      <c r="IF16" s="52"/>
      <c r="IG16" s="52"/>
      <c r="IH16" s="52"/>
      <c r="II16" s="52"/>
      <c r="IJ16" s="52"/>
      <c r="IK16" s="52"/>
      <c r="IL16" s="52"/>
      <c r="IM16" s="52"/>
      <c r="IN16" s="52"/>
      <c r="IO16" s="52"/>
      <c r="IP16" s="52"/>
      <c r="IQ16" s="52"/>
      <c r="IR16" s="52"/>
      <c r="IS16" s="52"/>
      <c r="IT16" s="52"/>
      <c r="IU16" s="52"/>
      <c r="IV16" s="52"/>
    </row>
    <row r="17" ht="14.25" spans="1:256">
      <c r="A17" s="82" t="s">
        <v>2051</v>
      </c>
      <c r="B17" s="83">
        <v>207</v>
      </c>
      <c r="C17" s="84"/>
      <c r="D17" s="84"/>
      <c r="E17" s="85"/>
      <c r="F17" s="86"/>
      <c r="G17" s="103"/>
      <c r="H17" s="103"/>
      <c r="I17" s="122">
        <f>SUM(I25)</f>
        <v>152000</v>
      </c>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51"/>
      <c r="BN17" s="51"/>
      <c r="BO17" s="51"/>
      <c r="BP17" s="51"/>
      <c r="BQ17" s="51"/>
      <c r="BR17" s="51"/>
      <c r="BS17" s="51"/>
      <c r="BT17" s="51"/>
      <c r="BU17" s="51"/>
      <c r="BV17" s="51"/>
      <c r="BW17" s="51"/>
      <c r="BX17" s="51"/>
      <c r="BY17" s="51"/>
      <c r="BZ17" s="51"/>
      <c r="CA17" s="51"/>
      <c r="CB17" s="51"/>
      <c r="CC17" s="51"/>
      <c r="CD17" s="51"/>
      <c r="CE17" s="51"/>
      <c r="CF17" s="51"/>
      <c r="CG17" s="51"/>
      <c r="CH17" s="51"/>
      <c r="CI17" s="51"/>
      <c r="CJ17" s="51"/>
      <c r="CK17" s="51"/>
      <c r="CL17" s="51"/>
      <c r="CM17" s="51"/>
      <c r="CN17" s="51"/>
      <c r="CO17" s="51"/>
      <c r="CP17" s="51"/>
      <c r="CQ17" s="51"/>
      <c r="CR17" s="51"/>
      <c r="CS17" s="51"/>
      <c r="CT17" s="51"/>
      <c r="CU17" s="51"/>
      <c r="CV17" s="51"/>
      <c r="CW17" s="51"/>
      <c r="CX17" s="51"/>
      <c r="CY17" s="51"/>
      <c r="CZ17" s="51"/>
      <c r="DA17" s="51"/>
      <c r="DB17" s="51"/>
      <c r="DC17" s="51"/>
      <c r="DD17" s="51"/>
      <c r="DE17" s="51"/>
      <c r="DF17" s="51"/>
      <c r="DG17" s="51"/>
      <c r="DH17" s="51"/>
      <c r="DI17" s="51"/>
      <c r="DJ17" s="51"/>
      <c r="DK17" s="51"/>
      <c r="DL17" s="51"/>
      <c r="DM17" s="51"/>
      <c r="DN17" s="51"/>
      <c r="DO17" s="51"/>
      <c r="DP17" s="51"/>
      <c r="DQ17" s="51"/>
      <c r="DR17" s="51"/>
      <c r="DS17" s="51"/>
      <c r="DT17" s="51"/>
      <c r="DU17" s="51"/>
      <c r="DV17" s="51"/>
      <c r="DW17" s="51"/>
      <c r="DX17" s="51"/>
      <c r="DY17" s="51"/>
      <c r="DZ17" s="51"/>
      <c r="EA17" s="51"/>
      <c r="EB17" s="51"/>
      <c r="EC17" s="51"/>
      <c r="ED17" s="51"/>
      <c r="EE17" s="51"/>
      <c r="EF17" s="51"/>
      <c r="EG17" s="51"/>
      <c r="EH17" s="51"/>
      <c r="EI17" s="51"/>
      <c r="EJ17" s="51"/>
      <c r="EK17" s="51"/>
      <c r="EL17" s="51"/>
      <c r="EM17" s="51"/>
      <c r="EN17" s="51"/>
      <c r="EO17" s="51"/>
      <c r="EP17" s="51"/>
      <c r="EQ17" s="51"/>
      <c r="ER17" s="51"/>
      <c r="ES17" s="51"/>
      <c r="ET17" s="51"/>
      <c r="EU17" s="51"/>
      <c r="EV17" s="51"/>
      <c r="EW17" s="51"/>
      <c r="EX17" s="51"/>
      <c r="EY17" s="51"/>
      <c r="EZ17" s="51"/>
      <c r="FA17" s="51"/>
      <c r="FB17" s="51"/>
      <c r="FC17" s="51"/>
      <c r="FD17" s="51"/>
      <c r="FE17" s="51"/>
      <c r="FF17" s="51"/>
      <c r="FG17" s="51"/>
      <c r="FH17" s="51"/>
      <c r="FI17" s="51"/>
      <c r="FJ17" s="51"/>
      <c r="FK17" s="51"/>
      <c r="FL17" s="51"/>
      <c r="FM17" s="51"/>
      <c r="FN17" s="51"/>
      <c r="FO17" s="51"/>
      <c r="FP17" s="51"/>
      <c r="FQ17" s="51"/>
      <c r="FR17" s="51"/>
      <c r="FS17" s="51"/>
      <c r="FT17" s="51"/>
      <c r="FU17" s="51"/>
      <c r="FV17" s="51"/>
      <c r="FW17" s="51"/>
      <c r="FX17" s="51"/>
      <c r="FY17" s="51"/>
      <c r="FZ17" s="51"/>
      <c r="GA17" s="51"/>
      <c r="GB17" s="51"/>
      <c r="GC17" s="51"/>
      <c r="GD17" s="51"/>
      <c r="GE17" s="51"/>
      <c r="GF17" s="51"/>
      <c r="GG17" s="51"/>
      <c r="GH17" s="51"/>
      <c r="GI17" s="51"/>
      <c r="GJ17" s="51"/>
      <c r="GK17" s="51"/>
      <c r="GL17" s="51"/>
      <c r="GM17" s="51"/>
      <c r="GN17" s="51"/>
      <c r="GO17" s="51"/>
      <c r="GP17" s="51"/>
      <c r="GQ17" s="51"/>
      <c r="GR17" s="51"/>
      <c r="GS17" s="51"/>
      <c r="GT17" s="51"/>
      <c r="GU17" s="51"/>
      <c r="GV17" s="51"/>
      <c r="GW17" s="51"/>
      <c r="GX17" s="51"/>
      <c r="GY17" s="51"/>
      <c r="GZ17" s="51"/>
      <c r="HA17" s="51"/>
      <c r="HB17" s="51"/>
      <c r="HC17" s="51"/>
      <c r="HD17" s="51"/>
      <c r="HE17" s="51"/>
      <c r="HF17" s="51"/>
      <c r="HG17" s="51"/>
      <c r="HH17" s="51"/>
      <c r="HI17" s="51"/>
      <c r="HJ17" s="51"/>
      <c r="HK17" s="51"/>
      <c r="HL17" s="51"/>
      <c r="HM17" s="51"/>
      <c r="HN17" s="51"/>
      <c r="HO17" s="51"/>
      <c r="HP17" s="51"/>
      <c r="HQ17" s="51"/>
      <c r="HR17" s="51"/>
      <c r="HS17" s="51"/>
      <c r="HT17" s="51"/>
      <c r="HU17" s="51"/>
      <c r="HV17" s="51"/>
      <c r="HW17" s="51"/>
      <c r="HX17" s="51"/>
      <c r="HY17" s="51"/>
      <c r="HZ17" s="51"/>
      <c r="IA17" s="51"/>
      <c r="IB17" s="51"/>
      <c r="IC17" s="51"/>
      <c r="ID17" s="51"/>
      <c r="IE17" s="51"/>
      <c r="IF17" s="51"/>
      <c r="IG17" s="51"/>
      <c r="IH17" s="51"/>
      <c r="II17" s="51"/>
      <c r="IJ17" s="51"/>
      <c r="IK17" s="51"/>
      <c r="IL17" s="51"/>
      <c r="IM17" s="51"/>
      <c r="IN17" s="51"/>
      <c r="IO17" s="51"/>
      <c r="IP17" s="51"/>
      <c r="IQ17" s="51"/>
      <c r="IR17" s="51"/>
      <c r="IS17" s="51"/>
      <c r="IT17" s="51"/>
      <c r="IU17" s="51"/>
      <c r="IV17" s="51"/>
    </row>
    <row r="18" ht="14.25" spans="1:256">
      <c r="A18" s="89" t="s">
        <v>2052</v>
      </c>
      <c r="B18" s="101">
        <v>207</v>
      </c>
      <c r="C18" s="101" t="s">
        <v>2053</v>
      </c>
      <c r="D18" s="101"/>
      <c r="E18" s="101"/>
      <c r="F18" s="101"/>
      <c r="G18" s="101"/>
      <c r="H18" s="101"/>
      <c r="I18" s="124"/>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c r="CK18" s="52"/>
      <c r="CL18" s="52"/>
      <c r="CM18" s="52"/>
      <c r="CN18" s="52"/>
      <c r="CO18" s="52"/>
      <c r="CP18" s="52"/>
      <c r="CQ18" s="52"/>
      <c r="CR18" s="52"/>
      <c r="CS18" s="52"/>
      <c r="CT18" s="52"/>
      <c r="CU18" s="52"/>
      <c r="CV18" s="52"/>
      <c r="CW18" s="52"/>
      <c r="CX18" s="52"/>
      <c r="CY18" s="52"/>
      <c r="CZ18" s="52"/>
      <c r="DA18" s="52"/>
      <c r="DB18" s="52"/>
      <c r="DC18" s="52"/>
      <c r="DD18" s="52"/>
      <c r="DE18" s="52"/>
      <c r="DF18" s="52"/>
      <c r="DG18" s="52"/>
      <c r="DH18" s="52"/>
      <c r="DI18" s="52"/>
      <c r="DJ18" s="52"/>
      <c r="DK18" s="52"/>
      <c r="DL18" s="52"/>
      <c r="DM18" s="52"/>
      <c r="DN18" s="52"/>
      <c r="DO18" s="52"/>
      <c r="DP18" s="52"/>
      <c r="DQ18" s="52"/>
      <c r="DR18" s="52"/>
      <c r="DS18" s="52"/>
      <c r="DT18" s="52"/>
      <c r="DU18" s="52"/>
      <c r="DV18" s="52"/>
      <c r="DW18" s="52"/>
      <c r="DX18" s="52"/>
      <c r="DY18" s="52"/>
      <c r="DZ18" s="52"/>
      <c r="EA18" s="52"/>
      <c r="EB18" s="52"/>
      <c r="EC18" s="52"/>
      <c r="ED18" s="52"/>
      <c r="EE18" s="52"/>
      <c r="EF18" s="52"/>
      <c r="EG18" s="52"/>
      <c r="EH18" s="52"/>
      <c r="EI18" s="52"/>
      <c r="EJ18" s="52"/>
      <c r="EK18" s="52"/>
      <c r="EL18" s="52"/>
      <c r="EM18" s="52"/>
      <c r="EN18" s="52"/>
      <c r="EO18" s="52"/>
      <c r="EP18" s="52"/>
      <c r="EQ18" s="52"/>
      <c r="ER18" s="52"/>
      <c r="ES18" s="52"/>
      <c r="ET18" s="52"/>
      <c r="EU18" s="52"/>
      <c r="EV18" s="52"/>
      <c r="EW18" s="52"/>
      <c r="EX18" s="52"/>
      <c r="EY18" s="52"/>
      <c r="EZ18" s="52"/>
      <c r="FA18" s="52"/>
      <c r="FB18" s="52"/>
      <c r="FC18" s="52"/>
      <c r="FD18" s="52"/>
      <c r="FE18" s="52"/>
      <c r="FF18" s="52"/>
      <c r="FG18" s="52"/>
      <c r="FH18" s="52"/>
      <c r="FI18" s="52"/>
      <c r="FJ18" s="52"/>
      <c r="FK18" s="52"/>
      <c r="FL18" s="52"/>
      <c r="FM18" s="52"/>
      <c r="FN18" s="52"/>
      <c r="FO18" s="52"/>
      <c r="FP18" s="52"/>
      <c r="FQ18" s="52"/>
      <c r="FR18" s="52"/>
      <c r="FS18" s="52"/>
      <c r="FT18" s="52"/>
      <c r="FU18" s="52"/>
      <c r="FV18" s="52"/>
      <c r="FW18" s="52"/>
      <c r="FX18" s="52"/>
      <c r="FY18" s="52"/>
      <c r="FZ18" s="52"/>
      <c r="GA18" s="52"/>
      <c r="GB18" s="52"/>
      <c r="GC18" s="52"/>
      <c r="GD18" s="52"/>
      <c r="GE18" s="52"/>
      <c r="GF18" s="52"/>
      <c r="GG18" s="52"/>
      <c r="GH18" s="52"/>
      <c r="GI18" s="52"/>
      <c r="GJ18" s="52"/>
      <c r="GK18" s="52"/>
      <c r="GL18" s="52"/>
      <c r="GM18" s="52"/>
      <c r="GN18" s="52"/>
      <c r="GO18" s="52"/>
      <c r="GP18" s="52"/>
      <c r="GQ18" s="52"/>
      <c r="GR18" s="52"/>
      <c r="GS18" s="52"/>
      <c r="GT18" s="52"/>
      <c r="GU18" s="52"/>
      <c r="GV18" s="52"/>
      <c r="GW18" s="52"/>
      <c r="GX18" s="52"/>
      <c r="GY18" s="52"/>
      <c r="GZ18" s="52"/>
      <c r="HA18" s="52"/>
      <c r="HB18" s="52"/>
      <c r="HC18" s="52"/>
      <c r="HD18" s="52"/>
      <c r="HE18" s="52"/>
      <c r="HF18" s="52"/>
      <c r="HG18" s="52"/>
      <c r="HH18" s="52"/>
      <c r="HI18" s="52"/>
      <c r="HJ18" s="52"/>
      <c r="HK18" s="52"/>
      <c r="HL18" s="52"/>
      <c r="HM18" s="52"/>
      <c r="HN18" s="52"/>
      <c r="HO18" s="52"/>
      <c r="HP18" s="52"/>
      <c r="HQ18" s="52"/>
      <c r="HR18" s="52"/>
      <c r="HS18" s="52"/>
      <c r="HT18" s="52"/>
      <c r="HU18" s="52"/>
      <c r="HV18" s="52"/>
      <c r="HW18" s="52"/>
      <c r="HX18" s="52"/>
      <c r="HY18" s="52"/>
      <c r="HZ18" s="52"/>
      <c r="IA18" s="52"/>
      <c r="IB18" s="52"/>
      <c r="IC18" s="52"/>
      <c r="ID18" s="52"/>
      <c r="IE18" s="52"/>
      <c r="IF18" s="52"/>
      <c r="IG18" s="52"/>
      <c r="IH18" s="52"/>
      <c r="II18" s="52"/>
      <c r="IJ18" s="52"/>
      <c r="IK18" s="52"/>
      <c r="IL18" s="52"/>
      <c r="IM18" s="52"/>
      <c r="IN18" s="52"/>
      <c r="IO18" s="52"/>
      <c r="IP18" s="52"/>
      <c r="IQ18" s="52"/>
      <c r="IR18" s="52"/>
      <c r="IS18" s="52"/>
      <c r="IT18" s="52"/>
      <c r="IU18" s="52"/>
      <c r="IV18" s="52"/>
    </row>
    <row r="19" ht="14.25" spans="1:256">
      <c r="A19" s="89"/>
      <c r="B19" s="104"/>
      <c r="C19" s="91"/>
      <c r="D19" s="91"/>
      <c r="E19" s="93"/>
      <c r="F19" s="105"/>
      <c r="G19" s="102"/>
      <c r="H19" s="102"/>
      <c r="I19" s="124"/>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c r="AQ19" s="51"/>
      <c r="AR19" s="51"/>
      <c r="AS19" s="51"/>
      <c r="AT19" s="51"/>
      <c r="AU19" s="51"/>
      <c r="AV19" s="51"/>
      <c r="AW19" s="51"/>
      <c r="AX19" s="51"/>
      <c r="AY19" s="51"/>
      <c r="AZ19" s="51"/>
      <c r="BA19" s="51"/>
      <c r="BB19" s="51"/>
      <c r="BC19" s="51"/>
      <c r="BD19" s="51"/>
      <c r="BE19" s="51"/>
      <c r="BF19" s="51"/>
      <c r="BG19" s="51"/>
      <c r="BH19" s="51"/>
      <c r="BI19" s="51"/>
      <c r="BJ19" s="51"/>
      <c r="BK19" s="51"/>
      <c r="BL19" s="51"/>
      <c r="BM19" s="51"/>
      <c r="BN19" s="51"/>
      <c r="BO19" s="51"/>
      <c r="BP19" s="51"/>
      <c r="BQ19" s="51"/>
      <c r="BR19" s="51"/>
      <c r="BS19" s="51"/>
      <c r="BT19" s="51"/>
      <c r="BU19" s="51"/>
      <c r="BV19" s="51"/>
      <c r="BW19" s="51"/>
      <c r="BX19" s="51"/>
      <c r="BY19" s="51"/>
      <c r="BZ19" s="51"/>
      <c r="CA19" s="51"/>
      <c r="CB19" s="51"/>
      <c r="CC19" s="51"/>
      <c r="CD19" s="51"/>
      <c r="CE19" s="51"/>
      <c r="CF19" s="51"/>
      <c r="CG19" s="51"/>
      <c r="CH19" s="51"/>
      <c r="CI19" s="51"/>
      <c r="CJ19" s="51"/>
      <c r="CK19" s="51"/>
      <c r="CL19" s="51"/>
      <c r="CM19" s="51"/>
      <c r="CN19" s="51"/>
      <c r="CO19" s="51"/>
      <c r="CP19" s="51"/>
      <c r="CQ19" s="51"/>
      <c r="CR19" s="51"/>
      <c r="CS19" s="51"/>
      <c r="CT19" s="51"/>
      <c r="CU19" s="51"/>
      <c r="CV19" s="51"/>
      <c r="CW19" s="51"/>
      <c r="CX19" s="51"/>
      <c r="CY19" s="51"/>
      <c r="CZ19" s="51"/>
      <c r="DA19" s="51"/>
      <c r="DB19" s="51"/>
      <c r="DC19" s="51"/>
      <c r="DD19" s="51"/>
      <c r="DE19" s="51"/>
      <c r="DF19" s="51"/>
      <c r="DG19" s="51"/>
      <c r="DH19" s="51"/>
      <c r="DI19" s="51"/>
      <c r="DJ19" s="51"/>
      <c r="DK19" s="51"/>
      <c r="DL19" s="51"/>
      <c r="DM19" s="51"/>
      <c r="DN19" s="51"/>
      <c r="DO19" s="51"/>
      <c r="DP19" s="51"/>
      <c r="DQ19" s="51"/>
      <c r="DR19" s="51"/>
      <c r="DS19" s="51"/>
      <c r="DT19" s="51"/>
      <c r="DU19" s="51"/>
      <c r="DV19" s="51"/>
      <c r="DW19" s="51"/>
      <c r="DX19" s="51"/>
      <c r="DY19" s="51"/>
      <c r="DZ19" s="51"/>
      <c r="EA19" s="51"/>
      <c r="EB19" s="51"/>
      <c r="EC19" s="51"/>
      <c r="ED19" s="51"/>
      <c r="EE19" s="51"/>
      <c r="EF19" s="51"/>
      <c r="EG19" s="51"/>
      <c r="EH19" s="51"/>
      <c r="EI19" s="51"/>
      <c r="EJ19" s="51"/>
      <c r="EK19" s="51"/>
      <c r="EL19" s="51"/>
      <c r="EM19" s="51"/>
      <c r="EN19" s="51"/>
      <c r="EO19" s="51"/>
      <c r="EP19" s="51"/>
      <c r="EQ19" s="51"/>
      <c r="ER19" s="51"/>
      <c r="ES19" s="51"/>
      <c r="ET19" s="51"/>
      <c r="EU19" s="51"/>
      <c r="EV19" s="51"/>
      <c r="EW19" s="51"/>
      <c r="EX19" s="51"/>
      <c r="EY19" s="51"/>
      <c r="EZ19" s="51"/>
      <c r="FA19" s="51"/>
      <c r="FB19" s="51"/>
      <c r="FC19" s="51"/>
      <c r="FD19" s="51"/>
      <c r="FE19" s="51"/>
      <c r="FF19" s="51"/>
      <c r="FG19" s="51"/>
      <c r="FH19" s="51"/>
      <c r="FI19" s="51"/>
      <c r="FJ19" s="51"/>
      <c r="FK19" s="51"/>
      <c r="FL19" s="51"/>
      <c r="FM19" s="51"/>
      <c r="FN19" s="51"/>
      <c r="FO19" s="51"/>
      <c r="FP19" s="51"/>
      <c r="FQ19" s="51"/>
      <c r="FR19" s="51"/>
      <c r="FS19" s="51"/>
      <c r="FT19" s="51"/>
      <c r="FU19" s="51"/>
      <c r="FV19" s="51"/>
      <c r="FW19" s="51"/>
      <c r="FX19" s="51"/>
      <c r="FY19" s="51"/>
      <c r="FZ19" s="51"/>
      <c r="GA19" s="51"/>
      <c r="GB19" s="51"/>
      <c r="GC19" s="51"/>
      <c r="GD19" s="51"/>
      <c r="GE19" s="51"/>
      <c r="GF19" s="51"/>
      <c r="GG19" s="51"/>
      <c r="GH19" s="51"/>
      <c r="GI19" s="51"/>
      <c r="GJ19" s="51"/>
      <c r="GK19" s="51"/>
      <c r="GL19" s="51"/>
      <c r="GM19" s="51"/>
      <c r="GN19" s="51"/>
      <c r="GO19" s="51"/>
      <c r="GP19" s="51"/>
      <c r="GQ19" s="51"/>
      <c r="GR19" s="51"/>
      <c r="GS19" s="51"/>
      <c r="GT19" s="51"/>
      <c r="GU19" s="51"/>
      <c r="GV19" s="51"/>
      <c r="GW19" s="51"/>
      <c r="GX19" s="51"/>
      <c r="GY19" s="51"/>
      <c r="GZ19" s="51"/>
      <c r="HA19" s="51"/>
      <c r="HB19" s="51"/>
      <c r="HC19" s="51"/>
      <c r="HD19" s="51"/>
      <c r="HE19" s="51"/>
      <c r="HF19" s="51"/>
      <c r="HG19" s="51"/>
      <c r="HH19" s="51"/>
      <c r="HI19" s="51"/>
      <c r="HJ19" s="51"/>
      <c r="HK19" s="51"/>
      <c r="HL19" s="51"/>
      <c r="HM19" s="51"/>
      <c r="HN19" s="51"/>
      <c r="HO19" s="51"/>
      <c r="HP19" s="51"/>
      <c r="HQ19" s="51"/>
      <c r="HR19" s="51"/>
      <c r="HS19" s="51"/>
      <c r="HT19" s="51"/>
      <c r="HU19" s="51"/>
      <c r="HV19" s="51"/>
      <c r="HW19" s="51"/>
      <c r="HX19" s="51"/>
      <c r="HY19" s="51"/>
      <c r="HZ19" s="51"/>
      <c r="IA19" s="51"/>
      <c r="IB19" s="51"/>
      <c r="IC19" s="51"/>
      <c r="ID19" s="51"/>
      <c r="IE19" s="51"/>
      <c r="IF19" s="51"/>
      <c r="IG19" s="51"/>
      <c r="IH19" s="51"/>
      <c r="II19" s="51"/>
      <c r="IJ19" s="51"/>
      <c r="IK19" s="51"/>
      <c r="IL19" s="51"/>
      <c r="IM19" s="51"/>
      <c r="IN19" s="51"/>
      <c r="IO19" s="51"/>
      <c r="IP19" s="51"/>
      <c r="IQ19" s="51"/>
      <c r="IR19" s="51"/>
      <c r="IS19" s="51"/>
      <c r="IT19" s="51"/>
      <c r="IU19" s="51"/>
      <c r="IV19" s="51"/>
    </row>
    <row r="20" ht="14.25" spans="1:256">
      <c r="A20" s="89"/>
      <c r="B20" s="104"/>
      <c r="C20" s="91"/>
      <c r="D20" s="91"/>
      <c r="E20" s="93"/>
      <c r="F20" s="106"/>
      <c r="G20" s="102"/>
      <c r="H20" s="102"/>
      <c r="I20" s="124"/>
      <c r="J20" s="52"/>
      <c r="K20" s="52"/>
      <c r="L20" s="52"/>
      <c r="M20" s="52"/>
      <c r="N20" s="52"/>
      <c r="O20" s="52"/>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c r="AP20" s="52"/>
      <c r="AQ20" s="52"/>
      <c r="AR20" s="52"/>
      <c r="AS20" s="52"/>
      <c r="AT20" s="52"/>
      <c r="AU20" s="52"/>
      <c r="AV20" s="52"/>
      <c r="AW20" s="52"/>
      <c r="AX20" s="52"/>
      <c r="AY20" s="52"/>
      <c r="AZ20" s="52"/>
      <c r="BA20" s="52"/>
      <c r="BB20" s="52"/>
      <c r="BC20" s="52"/>
      <c r="BD20" s="52"/>
      <c r="BE20" s="52"/>
      <c r="BF20" s="52"/>
      <c r="BG20" s="52"/>
      <c r="BH20" s="52"/>
      <c r="BI20" s="52"/>
      <c r="BJ20" s="52"/>
      <c r="BK20" s="52"/>
      <c r="BL20" s="52"/>
      <c r="BM20" s="52"/>
      <c r="BN20" s="52"/>
      <c r="BO20" s="52"/>
      <c r="BP20" s="52"/>
      <c r="BQ20" s="52"/>
      <c r="BR20" s="52"/>
      <c r="BS20" s="52"/>
      <c r="BT20" s="52"/>
      <c r="BU20" s="52"/>
      <c r="BV20" s="52"/>
      <c r="BW20" s="52"/>
      <c r="BX20" s="52"/>
      <c r="BY20" s="52"/>
      <c r="BZ20" s="52"/>
      <c r="CA20" s="52"/>
      <c r="CB20" s="52"/>
      <c r="CC20" s="52"/>
      <c r="CD20" s="52"/>
      <c r="CE20" s="52"/>
      <c r="CF20" s="52"/>
      <c r="CG20" s="52"/>
      <c r="CH20" s="52"/>
      <c r="CI20" s="52"/>
      <c r="CJ20" s="52"/>
      <c r="CK20" s="52"/>
      <c r="CL20" s="52"/>
      <c r="CM20" s="52"/>
      <c r="CN20" s="52"/>
      <c r="CO20" s="52"/>
      <c r="CP20" s="52"/>
      <c r="CQ20" s="52"/>
      <c r="CR20" s="52"/>
      <c r="CS20" s="52"/>
      <c r="CT20" s="52"/>
      <c r="CU20" s="52"/>
      <c r="CV20" s="52"/>
      <c r="CW20" s="52"/>
      <c r="CX20" s="52"/>
      <c r="CY20" s="52"/>
      <c r="CZ20" s="52"/>
      <c r="DA20" s="52"/>
      <c r="DB20" s="52"/>
      <c r="DC20" s="52"/>
      <c r="DD20" s="52"/>
      <c r="DE20" s="52"/>
      <c r="DF20" s="52"/>
      <c r="DG20" s="52"/>
      <c r="DH20" s="52"/>
      <c r="DI20" s="52"/>
      <c r="DJ20" s="52"/>
      <c r="DK20" s="52"/>
      <c r="DL20" s="52"/>
      <c r="DM20" s="52"/>
      <c r="DN20" s="52"/>
      <c r="DO20" s="52"/>
      <c r="DP20" s="52"/>
      <c r="DQ20" s="52"/>
      <c r="DR20" s="52"/>
      <c r="DS20" s="52"/>
      <c r="DT20" s="52"/>
      <c r="DU20" s="52"/>
      <c r="DV20" s="52"/>
      <c r="DW20" s="52"/>
      <c r="DX20" s="52"/>
      <c r="DY20" s="52"/>
      <c r="DZ20" s="52"/>
      <c r="EA20" s="52"/>
      <c r="EB20" s="52"/>
      <c r="EC20" s="52"/>
      <c r="ED20" s="52"/>
      <c r="EE20" s="52"/>
      <c r="EF20" s="52"/>
      <c r="EG20" s="52"/>
      <c r="EH20" s="52"/>
      <c r="EI20" s="52"/>
      <c r="EJ20" s="52"/>
      <c r="EK20" s="52"/>
      <c r="EL20" s="52"/>
      <c r="EM20" s="52"/>
      <c r="EN20" s="52"/>
      <c r="EO20" s="52"/>
      <c r="EP20" s="52"/>
      <c r="EQ20" s="52"/>
      <c r="ER20" s="52"/>
      <c r="ES20" s="52"/>
      <c r="ET20" s="52"/>
      <c r="EU20" s="52"/>
      <c r="EV20" s="52"/>
      <c r="EW20" s="52"/>
      <c r="EX20" s="52"/>
      <c r="EY20" s="52"/>
      <c r="EZ20" s="52"/>
      <c r="FA20" s="52"/>
      <c r="FB20" s="52"/>
      <c r="FC20" s="52"/>
      <c r="FD20" s="52"/>
      <c r="FE20" s="52"/>
      <c r="FF20" s="52"/>
      <c r="FG20" s="52"/>
      <c r="FH20" s="52"/>
      <c r="FI20" s="52"/>
      <c r="FJ20" s="52"/>
      <c r="FK20" s="52"/>
      <c r="FL20" s="52"/>
      <c r="FM20" s="52"/>
      <c r="FN20" s="52"/>
      <c r="FO20" s="52"/>
      <c r="FP20" s="52"/>
      <c r="FQ20" s="52"/>
      <c r="FR20" s="52"/>
      <c r="FS20" s="52"/>
      <c r="FT20" s="52"/>
      <c r="FU20" s="52"/>
      <c r="FV20" s="52"/>
      <c r="FW20" s="52"/>
      <c r="FX20" s="52"/>
      <c r="FY20" s="52"/>
      <c r="FZ20" s="52"/>
      <c r="GA20" s="52"/>
      <c r="GB20" s="52"/>
      <c r="GC20" s="52"/>
      <c r="GD20" s="52"/>
      <c r="GE20" s="52"/>
      <c r="GF20" s="52"/>
      <c r="GG20" s="52"/>
      <c r="GH20" s="52"/>
      <c r="GI20" s="52"/>
      <c r="GJ20" s="52"/>
      <c r="GK20" s="52"/>
      <c r="GL20" s="52"/>
      <c r="GM20" s="52"/>
      <c r="GN20" s="52"/>
      <c r="GO20" s="52"/>
      <c r="GP20" s="52"/>
      <c r="GQ20" s="52"/>
      <c r="GR20" s="52"/>
      <c r="GS20" s="52"/>
      <c r="GT20" s="52"/>
      <c r="GU20" s="52"/>
      <c r="GV20" s="52"/>
      <c r="GW20" s="52"/>
      <c r="GX20" s="52"/>
      <c r="GY20" s="52"/>
      <c r="GZ20" s="52"/>
      <c r="HA20" s="52"/>
      <c r="HB20" s="52"/>
      <c r="HC20" s="52"/>
      <c r="HD20" s="52"/>
      <c r="HE20" s="52"/>
      <c r="HF20" s="52"/>
      <c r="HG20" s="52"/>
      <c r="HH20" s="52"/>
      <c r="HI20" s="52"/>
      <c r="HJ20" s="52"/>
      <c r="HK20" s="52"/>
      <c r="HL20" s="52"/>
      <c r="HM20" s="52"/>
      <c r="HN20" s="52"/>
      <c r="HO20" s="52"/>
      <c r="HP20" s="52"/>
      <c r="HQ20" s="52"/>
      <c r="HR20" s="52"/>
      <c r="HS20" s="52"/>
      <c r="HT20" s="52"/>
      <c r="HU20" s="52"/>
      <c r="HV20" s="52"/>
      <c r="HW20" s="52"/>
      <c r="HX20" s="52"/>
      <c r="HY20" s="52"/>
      <c r="HZ20" s="52"/>
      <c r="IA20" s="52"/>
      <c r="IB20" s="52"/>
      <c r="IC20" s="52"/>
      <c r="ID20" s="52"/>
      <c r="IE20" s="52"/>
      <c r="IF20" s="52"/>
      <c r="IG20" s="52"/>
      <c r="IH20" s="52"/>
      <c r="II20" s="52"/>
      <c r="IJ20" s="52"/>
      <c r="IK20" s="52"/>
      <c r="IL20" s="52"/>
      <c r="IM20" s="52"/>
      <c r="IN20" s="52"/>
      <c r="IO20" s="52"/>
      <c r="IP20" s="52"/>
      <c r="IQ20" s="52"/>
      <c r="IR20" s="52"/>
      <c r="IS20" s="52"/>
      <c r="IT20" s="52"/>
      <c r="IU20" s="52"/>
      <c r="IV20" s="52"/>
    </row>
    <row r="21" ht="14.25" spans="1:256">
      <c r="A21" s="89"/>
      <c r="B21" s="104"/>
      <c r="C21" s="91"/>
      <c r="D21" s="91"/>
      <c r="E21" s="93"/>
      <c r="F21" s="106"/>
      <c r="G21" s="102"/>
      <c r="H21" s="102"/>
      <c r="I21" s="124"/>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1"/>
      <c r="BD21" s="51"/>
      <c r="BE21" s="51"/>
      <c r="BF21" s="51"/>
      <c r="BG21" s="51"/>
      <c r="BH21" s="51"/>
      <c r="BI21" s="51"/>
      <c r="BJ21" s="51"/>
      <c r="BK21" s="51"/>
      <c r="BL21" s="51"/>
      <c r="BM21" s="51"/>
      <c r="BN21" s="51"/>
      <c r="BO21" s="51"/>
      <c r="BP21" s="51"/>
      <c r="BQ21" s="51"/>
      <c r="BR21" s="51"/>
      <c r="BS21" s="51"/>
      <c r="BT21" s="51"/>
      <c r="BU21" s="51"/>
      <c r="BV21" s="51"/>
      <c r="BW21" s="51"/>
      <c r="BX21" s="51"/>
      <c r="BY21" s="51"/>
      <c r="BZ21" s="51"/>
      <c r="CA21" s="51"/>
      <c r="CB21" s="51"/>
      <c r="CC21" s="51"/>
      <c r="CD21" s="51"/>
      <c r="CE21" s="51"/>
      <c r="CF21" s="51"/>
      <c r="CG21" s="51"/>
      <c r="CH21" s="51"/>
      <c r="CI21" s="51"/>
      <c r="CJ21" s="51"/>
      <c r="CK21" s="51"/>
      <c r="CL21" s="51"/>
      <c r="CM21" s="51"/>
      <c r="CN21" s="51"/>
      <c r="CO21" s="51"/>
      <c r="CP21" s="51"/>
      <c r="CQ21" s="51"/>
      <c r="CR21" s="51"/>
      <c r="CS21" s="51"/>
      <c r="CT21" s="51"/>
      <c r="CU21" s="51"/>
      <c r="CV21" s="51"/>
      <c r="CW21" s="51"/>
      <c r="CX21" s="51"/>
      <c r="CY21" s="51"/>
      <c r="CZ21" s="51"/>
      <c r="DA21" s="51"/>
      <c r="DB21" s="51"/>
      <c r="DC21" s="51"/>
      <c r="DD21" s="51"/>
      <c r="DE21" s="51"/>
      <c r="DF21" s="51"/>
      <c r="DG21" s="51"/>
      <c r="DH21" s="51"/>
      <c r="DI21" s="51"/>
      <c r="DJ21" s="51"/>
      <c r="DK21" s="51"/>
      <c r="DL21" s="51"/>
      <c r="DM21" s="51"/>
      <c r="DN21" s="51"/>
      <c r="DO21" s="51"/>
      <c r="DP21" s="51"/>
      <c r="DQ21" s="51"/>
      <c r="DR21" s="51"/>
      <c r="DS21" s="51"/>
      <c r="DT21" s="51"/>
      <c r="DU21" s="51"/>
      <c r="DV21" s="51"/>
      <c r="DW21" s="51"/>
      <c r="DX21" s="51"/>
      <c r="DY21" s="51"/>
      <c r="DZ21" s="51"/>
      <c r="EA21" s="51"/>
      <c r="EB21" s="51"/>
      <c r="EC21" s="51"/>
      <c r="ED21" s="51"/>
      <c r="EE21" s="51"/>
      <c r="EF21" s="51"/>
      <c r="EG21" s="51"/>
      <c r="EH21" s="51"/>
      <c r="EI21" s="51"/>
      <c r="EJ21" s="51"/>
      <c r="EK21" s="51"/>
      <c r="EL21" s="51"/>
      <c r="EM21" s="51"/>
      <c r="EN21" s="51"/>
      <c r="EO21" s="51"/>
      <c r="EP21" s="51"/>
      <c r="EQ21" s="51"/>
      <c r="ER21" s="51"/>
      <c r="ES21" s="51"/>
      <c r="ET21" s="51"/>
      <c r="EU21" s="51"/>
      <c r="EV21" s="51"/>
      <c r="EW21" s="51"/>
      <c r="EX21" s="51"/>
      <c r="EY21" s="51"/>
      <c r="EZ21" s="51"/>
      <c r="FA21" s="51"/>
      <c r="FB21" s="51"/>
      <c r="FC21" s="51"/>
      <c r="FD21" s="51"/>
      <c r="FE21" s="51"/>
      <c r="FF21" s="51"/>
      <c r="FG21" s="51"/>
      <c r="FH21" s="51"/>
      <c r="FI21" s="51"/>
      <c r="FJ21" s="51"/>
      <c r="FK21" s="51"/>
      <c r="FL21" s="51"/>
      <c r="FM21" s="51"/>
      <c r="FN21" s="51"/>
      <c r="FO21" s="51"/>
      <c r="FP21" s="51"/>
      <c r="FQ21" s="51"/>
      <c r="FR21" s="51"/>
      <c r="FS21" s="51"/>
      <c r="FT21" s="51"/>
      <c r="FU21" s="51"/>
      <c r="FV21" s="51"/>
      <c r="FW21" s="51"/>
      <c r="FX21" s="51"/>
      <c r="FY21" s="51"/>
      <c r="FZ21" s="51"/>
      <c r="GA21" s="51"/>
      <c r="GB21" s="51"/>
      <c r="GC21" s="51"/>
      <c r="GD21" s="51"/>
      <c r="GE21" s="51"/>
      <c r="GF21" s="51"/>
      <c r="GG21" s="51"/>
      <c r="GH21" s="51"/>
      <c r="GI21" s="51"/>
      <c r="GJ21" s="51"/>
      <c r="GK21" s="51"/>
      <c r="GL21" s="51"/>
      <c r="GM21" s="51"/>
      <c r="GN21" s="51"/>
      <c r="GO21" s="51"/>
      <c r="GP21" s="51"/>
      <c r="GQ21" s="51"/>
      <c r="GR21" s="51"/>
      <c r="GS21" s="51"/>
      <c r="GT21" s="51"/>
      <c r="GU21" s="51"/>
      <c r="GV21" s="51"/>
      <c r="GW21" s="51"/>
      <c r="GX21" s="51"/>
      <c r="GY21" s="51"/>
      <c r="GZ21" s="51"/>
      <c r="HA21" s="51"/>
      <c r="HB21" s="51"/>
      <c r="HC21" s="51"/>
      <c r="HD21" s="51"/>
      <c r="HE21" s="51"/>
      <c r="HF21" s="51"/>
      <c r="HG21" s="51"/>
      <c r="HH21" s="51"/>
      <c r="HI21" s="51"/>
      <c r="HJ21" s="51"/>
      <c r="HK21" s="51"/>
      <c r="HL21" s="51"/>
      <c r="HM21" s="51"/>
      <c r="HN21" s="51"/>
      <c r="HO21" s="51"/>
      <c r="HP21" s="51"/>
      <c r="HQ21" s="51"/>
      <c r="HR21" s="51"/>
      <c r="HS21" s="51"/>
      <c r="HT21" s="51"/>
      <c r="HU21" s="51"/>
      <c r="HV21" s="51"/>
      <c r="HW21" s="51"/>
      <c r="HX21" s="51"/>
      <c r="HY21" s="51"/>
      <c r="HZ21" s="51"/>
      <c r="IA21" s="51"/>
      <c r="IB21" s="51"/>
      <c r="IC21" s="51"/>
      <c r="ID21" s="51"/>
      <c r="IE21" s="51"/>
      <c r="IF21" s="51"/>
      <c r="IG21" s="51"/>
      <c r="IH21" s="51"/>
      <c r="II21" s="51"/>
      <c r="IJ21" s="51"/>
      <c r="IK21" s="51"/>
      <c r="IL21" s="51"/>
      <c r="IM21" s="51"/>
      <c r="IN21" s="51"/>
      <c r="IO21" s="51"/>
      <c r="IP21" s="51"/>
      <c r="IQ21" s="51"/>
      <c r="IR21" s="51"/>
      <c r="IS21" s="51"/>
      <c r="IT21" s="51"/>
      <c r="IU21" s="51"/>
      <c r="IV21" s="51"/>
    </row>
    <row r="22" ht="14.25" spans="1:256">
      <c r="A22" s="89"/>
      <c r="B22" s="104"/>
      <c r="C22" s="91"/>
      <c r="D22" s="91"/>
      <c r="E22" s="93"/>
      <c r="F22" s="106"/>
      <c r="G22" s="102"/>
      <c r="H22" s="102"/>
      <c r="I22" s="124"/>
      <c r="J22" s="51"/>
      <c r="K22" s="51"/>
      <c r="L22" s="51"/>
      <c r="M22" s="51"/>
      <c r="N22" s="51"/>
      <c r="O22" s="51"/>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c r="AO22" s="51"/>
      <c r="AP22" s="51"/>
      <c r="AQ22" s="51"/>
      <c r="AR22" s="51"/>
      <c r="AS22" s="51"/>
      <c r="AT22" s="51"/>
      <c r="AU22" s="51"/>
      <c r="AV22" s="51"/>
      <c r="AW22" s="51"/>
      <c r="AX22" s="51"/>
      <c r="AY22" s="51"/>
      <c r="AZ22" s="51"/>
      <c r="BA22" s="51"/>
      <c r="BB22" s="51"/>
      <c r="BC22" s="51"/>
      <c r="BD22" s="51"/>
      <c r="BE22" s="51"/>
      <c r="BF22" s="51"/>
      <c r="BG22" s="51"/>
      <c r="BH22" s="51"/>
      <c r="BI22" s="51"/>
      <c r="BJ22" s="51"/>
      <c r="BK22" s="51"/>
      <c r="BL22" s="51"/>
      <c r="BM22" s="51"/>
      <c r="BN22" s="51"/>
      <c r="BO22" s="51"/>
      <c r="BP22" s="51"/>
      <c r="BQ22" s="51"/>
      <c r="BR22" s="51"/>
      <c r="BS22" s="51"/>
      <c r="BT22" s="51"/>
      <c r="BU22" s="51"/>
      <c r="BV22" s="51"/>
      <c r="BW22" s="51"/>
      <c r="BX22" s="51"/>
      <c r="BY22" s="51"/>
      <c r="BZ22" s="51"/>
      <c r="CA22" s="51"/>
      <c r="CB22" s="51"/>
      <c r="CC22" s="51"/>
      <c r="CD22" s="51"/>
      <c r="CE22" s="51"/>
      <c r="CF22" s="51"/>
      <c r="CG22" s="51"/>
      <c r="CH22" s="51"/>
      <c r="CI22" s="51"/>
      <c r="CJ22" s="51"/>
      <c r="CK22" s="51"/>
      <c r="CL22" s="51"/>
      <c r="CM22" s="51"/>
      <c r="CN22" s="51"/>
      <c r="CO22" s="51"/>
      <c r="CP22" s="51"/>
      <c r="CQ22" s="51"/>
      <c r="CR22" s="51"/>
      <c r="CS22" s="51"/>
      <c r="CT22" s="51"/>
      <c r="CU22" s="51"/>
      <c r="CV22" s="51"/>
      <c r="CW22" s="51"/>
      <c r="CX22" s="51"/>
      <c r="CY22" s="51"/>
      <c r="CZ22" s="51"/>
      <c r="DA22" s="51"/>
      <c r="DB22" s="51"/>
      <c r="DC22" s="51"/>
      <c r="DD22" s="51"/>
      <c r="DE22" s="51"/>
      <c r="DF22" s="51"/>
      <c r="DG22" s="51"/>
      <c r="DH22" s="51"/>
      <c r="DI22" s="51"/>
      <c r="DJ22" s="51"/>
      <c r="DK22" s="51"/>
      <c r="DL22" s="51"/>
      <c r="DM22" s="51"/>
      <c r="DN22" s="51"/>
      <c r="DO22" s="51"/>
      <c r="DP22" s="51"/>
      <c r="DQ22" s="51"/>
      <c r="DR22" s="51"/>
      <c r="DS22" s="51"/>
      <c r="DT22" s="51"/>
      <c r="DU22" s="51"/>
      <c r="DV22" s="51"/>
      <c r="DW22" s="51"/>
      <c r="DX22" s="51"/>
      <c r="DY22" s="51"/>
      <c r="DZ22" s="51"/>
      <c r="EA22" s="51"/>
      <c r="EB22" s="51"/>
      <c r="EC22" s="51"/>
      <c r="ED22" s="51"/>
      <c r="EE22" s="51"/>
      <c r="EF22" s="51"/>
      <c r="EG22" s="51"/>
      <c r="EH22" s="51"/>
      <c r="EI22" s="51"/>
      <c r="EJ22" s="51"/>
      <c r="EK22" s="51"/>
      <c r="EL22" s="51"/>
      <c r="EM22" s="51"/>
      <c r="EN22" s="51"/>
      <c r="EO22" s="51"/>
      <c r="EP22" s="51"/>
      <c r="EQ22" s="51"/>
      <c r="ER22" s="51"/>
      <c r="ES22" s="51"/>
      <c r="ET22" s="51"/>
      <c r="EU22" s="51"/>
      <c r="EV22" s="51"/>
      <c r="EW22" s="51"/>
      <c r="EX22" s="51"/>
      <c r="EY22" s="51"/>
      <c r="EZ22" s="51"/>
      <c r="FA22" s="51"/>
      <c r="FB22" s="51"/>
      <c r="FC22" s="51"/>
      <c r="FD22" s="51"/>
      <c r="FE22" s="51"/>
      <c r="FF22" s="51"/>
      <c r="FG22" s="51"/>
      <c r="FH22" s="51"/>
      <c r="FI22" s="51"/>
      <c r="FJ22" s="51"/>
      <c r="FK22" s="51"/>
      <c r="FL22" s="51"/>
      <c r="FM22" s="51"/>
      <c r="FN22" s="51"/>
      <c r="FO22" s="51"/>
      <c r="FP22" s="51"/>
      <c r="FQ22" s="51"/>
      <c r="FR22" s="51"/>
      <c r="FS22" s="51"/>
      <c r="FT22" s="51"/>
      <c r="FU22" s="51"/>
      <c r="FV22" s="51"/>
      <c r="FW22" s="51"/>
      <c r="FX22" s="51"/>
      <c r="FY22" s="51"/>
      <c r="FZ22" s="51"/>
      <c r="GA22" s="51"/>
      <c r="GB22" s="51"/>
      <c r="GC22" s="51"/>
      <c r="GD22" s="51"/>
      <c r="GE22" s="51"/>
      <c r="GF22" s="51"/>
      <c r="GG22" s="51"/>
      <c r="GH22" s="51"/>
      <c r="GI22" s="51"/>
      <c r="GJ22" s="51"/>
      <c r="GK22" s="51"/>
      <c r="GL22" s="51"/>
      <c r="GM22" s="51"/>
      <c r="GN22" s="51"/>
      <c r="GO22" s="51"/>
      <c r="GP22" s="51"/>
      <c r="GQ22" s="51"/>
      <c r="GR22" s="51"/>
      <c r="GS22" s="51"/>
      <c r="GT22" s="51"/>
      <c r="GU22" s="51"/>
      <c r="GV22" s="51"/>
      <c r="GW22" s="51"/>
      <c r="GX22" s="51"/>
      <c r="GY22" s="51"/>
      <c r="GZ22" s="51"/>
      <c r="HA22" s="51"/>
      <c r="HB22" s="51"/>
      <c r="HC22" s="51"/>
      <c r="HD22" s="51"/>
      <c r="HE22" s="51"/>
      <c r="HF22" s="51"/>
      <c r="HG22" s="51"/>
      <c r="HH22" s="51"/>
      <c r="HI22" s="51"/>
      <c r="HJ22" s="51"/>
      <c r="HK22" s="51"/>
      <c r="HL22" s="51"/>
      <c r="HM22" s="51"/>
      <c r="HN22" s="51"/>
      <c r="HO22" s="51"/>
      <c r="HP22" s="51"/>
      <c r="HQ22" s="51"/>
      <c r="HR22" s="51"/>
      <c r="HS22" s="51"/>
      <c r="HT22" s="51"/>
      <c r="HU22" s="51"/>
      <c r="HV22" s="51"/>
      <c r="HW22" s="51"/>
      <c r="HX22" s="51"/>
      <c r="HY22" s="51"/>
      <c r="HZ22" s="51"/>
      <c r="IA22" s="51"/>
      <c r="IB22" s="51"/>
      <c r="IC22" s="51"/>
      <c r="ID22" s="51"/>
      <c r="IE22" s="51"/>
      <c r="IF22" s="51"/>
      <c r="IG22" s="51"/>
      <c r="IH22" s="51"/>
      <c r="II22" s="51"/>
      <c r="IJ22" s="51"/>
      <c r="IK22" s="51"/>
      <c r="IL22" s="51"/>
      <c r="IM22" s="51"/>
      <c r="IN22" s="51"/>
      <c r="IO22" s="51"/>
      <c r="IP22" s="51"/>
      <c r="IQ22" s="51"/>
      <c r="IR22" s="51"/>
      <c r="IS22" s="51"/>
      <c r="IT22" s="51"/>
      <c r="IU22" s="51"/>
      <c r="IV22" s="51"/>
    </row>
    <row r="23" ht="14.25" spans="1:256">
      <c r="A23" s="89"/>
      <c r="B23" s="104"/>
      <c r="C23" s="91"/>
      <c r="D23" s="91"/>
      <c r="E23" s="93"/>
      <c r="F23" s="106"/>
      <c r="G23" s="102"/>
      <c r="H23" s="102"/>
      <c r="I23" s="124"/>
      <c r="J23" s="52"/>
      <c r="K23" s="52"/>
      <c r="L23" s="52"/>
      <c r="M23" s="52"/>
      <c r="N23" s="52"/>
      <c r="O23" s="52"/>
      <c r="P23" s="52"/>
      <c r="Q23" s="52"/>
      <c r="R23" s="52"/>
      <c r="S23" s="52"/>
      <c r="T23" s="52"/>
      <c r="U23" s="52"/>
      <c r="V23" s="52"/>
      <c r="W23" s="52"/>
      <c r="X23" s="52"/>
      <c r="Y23" s="52"/>
      <c r="Z23" s="52"/>
      <c r="AA23" s="52"/>
      <c r="AB23" s="52"/>
      <c r="AC23" s="52"/>
      <c r="AD23" s="52"/>
      <c r="AE23" s="52"/>
      <c r="AF23" s="52"/>
      <c r="AG23" s="52"/>
      <c r="AH23" s="52"/>
      <c r="AI23" s="52"/>
      <c r="AJ23" s="52"/>
      <c r="AK23" s="52"/>
      <c r="AL23" s="52"/>
      <c r="AM23" s="52"/>
      <c r="AN23" s="52"/>
      <c r="AO23" s="52"/>
      <c r="AP23" s="52"/>
      <c r="AQ23" s="52"/>
      <c r="AR23" s="52"/>
      <c r="AS23" s="52"/>
      <c r="AT23" s="52"/>
      <c r="AU23" s="52"/>
      <c r="AV23" s="52"/>
      <c r="AW23" s="52"/>
      <c r="AX23" s="52"/>
      <c r="AY23" s="52"/>
      <c r="AZ23" s="52"/>
      <c r="BA23" s="52"/>
      <c r="BB23" s="52"/>
      <c r="BC23" s="52"/>
      <c r="BD23" s="52"/>
      <c r="BE23" s="52"/>
      <c r="BF23" s="52"/>
      <c r="BG23" s="52"/>
      <c r="BH23" s="52"/>
      <c r="BI23" s="52"/>
      <c r="BJ23" s="52"/>
      <c r="BK23" s="52"/>
      <c r="BL23" s="52"/>
      <c r="BM23" s="52"/>
      <c r="BN23" s="52"/>
      <c r="BO23" s="52"/>
      <c r="BP23" s="52"/>
      <c r="BQ23" s="52"/>
      <c r="BR23" s="52"/>
      <c r="BS23" s="52"/>
      <c r="BT23" s="52"/>
      <c r="BU23" s="52"/>
      <c r="BV23" s="52"/>
      <c r="BW23" s="52"/>
      <c r="BX23" s="52"/>
      <c r="BY23" s="52"/>
      <c r="BZ23" s="52"/>
      <c r="CA23" s="52"/>
      <c r="CB23" s="52"/>
      <c r="CC23" s="52"/>
      <c r="CD23" s="52"/>
      <c r="CE23" s="52"/>
      <c r="CF23" s="52"/>
      <c r="CG23" s="52"/>
      <c r="CH23" s="52"/>
      <c r="CI23" s="52"/>
      <c r="CJ23" s="52"/>
      <c r="CK23" s="52"/>
      <c r="CL23" s="52"/>
      <c r="CM23" s="52"/>
      <c r="CN23" s="52"/>
      <c r="CO23" s="52"/>
      <c r="CP23" s="52"/>
      <c r="CQ23" s="52"/>
      <c r="CR23" s="52"/>
      <c r="CS23" s="52"/>
      <c r="CT23" s="52"/>
      <c r="CU23" s="52"/>
      <c r="CV23" s="52"/>
      <c r="CW23" s="52"/>
      <c r="CX23" s="52"/>
      <c r="CY23" s="52"/>
      <c r="CZ23" s="52"/>
      <c r="DA23" s="52"/>
      <c r="DB23" s="52"/>
      <c r="DC23" s="52"/>
      <c r="DD23" s="52"/>
      <c r="DE23" s="52"/>
      <c r="DF23" s="52"/>
      <c r="DG23" s="52"/>
      <c r="DH23" s="52"/>
      <c r="DI23" s="52"/>
      <c r="DJ23" s="52"/>
      <c r="DK23" s="52"/>
      <c r="DL23" s="52"/>
      <c r="DM23" s="52"/>
      <c r="DN23" s="52"/>
      <c r="DO23" s="52"/>
      <c r="DP23" s="52"/>
      <c r="DQ23" s="52"/>
      <c r="DR23" s="52"/>
      <c r="DS23" s="52"/>
      <c r="DT23" s="52"/>
      <c r="DU23" s="52"/>
      <c r="DV23" s="52"/>
      <c r="DW23" s="52"/>
      <c r="DX23" s="52"/>
      <c r="DY23" s="52"/>
      <c r="DZ23" s="52"/>
      <c r="EA23" s="52"/>
      <c r="EB23" s="52"/>
      <c r="EC23" s="52"/>
      <c r="ED23" s="52"/>
      <c r="EE23" s="52"/>
      <c r="EF23" s="52"/>
      <c r="EG23" s="52"/>
      <c r="EH23" s="52"/>
      <c r="EI23" s="52"/>
      <c r="EJ23" s="52"/>
      <c r="EK23" s="52"/>
      <c r="EL23" s="52"/>
      <c r="EM23" s="52"/>
      <c r="EN23" s="52"/>
      <c r="EO23" s="52"/>
      <c r="EP23" s="52"/>
      <c r="EQ23" s="52"/>
      <c r="ER23" s="52"/>
      <c r="ES23" s="52"/>
      <c r="ET23" s="52"/>
      <c r="EU23" s="52"/>
      <c r="EV23" s="52"/>
      <c r="EW23" s="52"/>
      <c r="EX23" s="52"/>
      <c r="EY23" s="52"/>
      <c r="EZ23" s="52"/>
      <c r="FA23" s="52"/>
      <c r="FB23" s="52"/>
      <c r="FC23" s="52"/>
      <c r="FD23" s="52"/>
      <c r="FE23" s="52"/>
      <c r="FF23" s="52"/>
      <c r="FG23" s="52"/>
      <c r="FH23" s="52"/>
      <c r="FI23" s="52"/>
      <c r="FJ23" s="52"/>
      <c r="FK23" s="52"/>
      <c r="FL23" s="52"/>
      <c r="FM23" s="52"/>
      <c r="FN23" s="52"/>
      <c r="FO23" s="52"/>
      <c r="FP23" s="52"/>
      <c r="FQ23" s="52"/>
      <c r="FR23" s="52"/>
      <c r="FS23" s="52"/>
      <c r="FT23" s="52"/>
      <c r="FU23" s="52"/>
      <c r="FV23" s="52"/>
      <c r="FW23" s="52"/>
      <c r="FX23" s="52"/>
      <c r="FY23" s="52"/>
      <c r="FZ23" s="52"/>
      <c r="GA23" s="52"/>
      <c r="GB23" s="52"/>
      <c r="GC23" s="52"/>
      <c r="GD23" s="52"/>
      <c r="GE23" s="52"/>
      <c r="GF23" s="52"/>
      <c r="GG23" s="52"/>
      <c r="GH23" s="52"/>
      <c r="GI23" s="52"/>
      <c r="GJ23" s="52"/>
      <c r="GK23" s="52"/>
      <c r="GL23" s="52"/>
      <c r="GM23" s="52"/>
      <c r="GN23" s="52"/>
      <c r="GO23" s="52"/>
      <c r="GP23" s="52"/>
      <c r="GQ23" s="52"/>
      <c r="GR23" s="52"/>
      <c r="GS23" s="52"/>
      <c r="GT23" s="52"/>
      <c r="GU23" s="52"/>
      <c r="GV23" s="52"/>
      <c r="GW23" s="52"/>
      <c r="GX23" s="52"/>
      <c r="GY23" s="52"/>
      <c r="GZ23" s="52"/>
      <c r="HA23" s="52"/>
      <c r="HB23" s="52"/>
      <c r="HC23" s="52"/>
      <c r="HD23" s="52"/>
      <c r="HE23" s="52"/>
      <c r="HF23" s="52"/>
      <c r="HG23" s="52"/>
      <c r="HH23" s="52"/>
      <c r="HI23" s="52"/>
      <c r="HJ23" s="52"/>
      <c r="HK23" s="52"/>
      <c r="HL23" s="52"/>
      <c r="HM23" s="52"/>
      <c r="HN23" s="52"/>
      <c r="HO23" s="52"/>
      <c r="HP23" s="52"/>
      <c r="HQ23" s="52"/>
      <c r="HR23" s="52"/>
      <c r="HS23" s="52"/>
      <c r="HT23" s="52"/>
      <c r="HU23" s="52"/>
      <c r="HV23" s="52"/>
      <c r="HW23" s="52"/>
      <c r="HX23" s="52"/>
      <c r="HY23" s="52"/>
      <c r="HZ23" s="52"/>
      <c r="IA23" s="52"/>
      <c r="IB23" s="52"/>
      <c r="IC23" s="52"/>
      <c r="ID23" s="52"/>
      <c r="IE23" s="52"/>
      <c r="IF23" s="52"/>
      <c r="IG23" s="52"/>
      <c r="IH23" s="52"/>
      <c r="II23" s="52"/>
      <c r="IJ23" s="52"/>
      <c r="IK23" s="52"/>
      <c r="IL23" s="52"/>
      <c r="IM23" s="52"/>
      <c r="IN23" s="52"/>
      <c r="IO23" s="52"/>
      <c r="IP23" s="52"/>
      <c r="IQ23" s="52"/>
      <c r="IR23" s="52"/>
      <c r="IS23" s="52"/>
      <c r="IT23" s="52"/>
      <c r="IU23" s="52"/>
      <c r="IV23" s="52"/>
    </row>
    <row r="24" ht="14.25" spans="1:256">
      <c r="A24" s="89"/>
      <c r="B24" s="104"/>
      <c r="C24" s="91"/>
      <c r="D24" s="91"/>
      <c r="E24" s="93"/>
      <c r="F24" s="106"/>
      <c r="G24" s="102"/>
      <c r="H24" s="102"/>
      <c r="I24" s="124"/>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52"/>
      <c r="CH24" s="52"/>
      <c r="CI24" s="52"/>
      <c r="CJ24" s="52"/>
      <c r="CK24" s="52"/>
      <c r="CL24" s="52"/>
      <c r="CM24" s="52"/>
      <c r="CN24" s="52"/>
      <c r="CO24" s="52"/>
      <c r="CP24" s="52"/>
      <c r="CQ24" s="52"/>
      <c r="CR24" s="52"/>
      <c r="CS24" s="52"/>
      <c r="CT24" s="52"/>
      <c r="CU24" s="52"/>
      <c r="CV24" s="52"/>
      <c r="CW24" s="52"/>
      <c r="CX24" s="52"/>
      <c r="CY24" s="52"/>
      <c r="CZ24" s="52"/>
      <c r="DA24" s="52"/>
      <c r="DB24" s="52"/>
      <c r="DC24" s="52"/>
      <c r="DD24" s="52"/>
      <c r="DE24" s="52"/>
      <c r="DF24" s="52"/>
      <c r="DG24" s="52"/>
      <c r="DH24" s="52"/>
      <c r="DI24" s="52"/>
      <c r="DJ24" s="52"/>
      <c r="DK24" s="52"/>
      <c r="DL24" s="52"/>
      <c r="DM24" s="52"/>
      <c r="DN24" s="52"/>
      <c r="DO24" s="52"/>
      <c r="DP24" s="52"/>
      <c r="DQ24" s="52"/>
      <c r="DR24" s="52"/>
      <c r="DS24" s="52"/>
      <c r="DT24" s="52"/>
      <c r="DU24" s="52"/>
      <c r="DV24" s="52"/>
      <c r="DW24" s="52"/>
      <c r="DX24" s="52"/>
      <c r="DY24" s="52"/>
      <c r="DZ24" s="52"/>
      <c r="EA24" s="52"/>
      <c r="EB24" s="52"/>
      <c r="EC24" s="52"/>
      <c r="ED24" s="52"/>
      <c r="EE24" s="52"/>
      <c r="EF24" s="52"/>
      <c r="EG24" s="52"/>
      <c r="EH24" s="52"/>
      <c r="EI24" s="52"/>
      <c r="EJ24" s="52"/>
      <c r="EK24" s="52"/>
      <c r="EL24" s="52"/>
      <c r="EM24" s="52"/>
      <c r="EN24" s="52"/>
      <c r="EO24" s="52"/>
      <c r="EP24" s="52"/>
      <c r="EQ24" s="52"/>
      <c r="ER24" s="52"/>
      <c r="ES24" s="52"/>
      <c r="ET24" s="52"/>
      <c r="EU24" s="52"/>
      <c r="EV24" s="52"/>
      <c r="EW24" s="52"/>
      <c r="EX24" s="52"/>
      <c r="EY24" s="52"/>
      <c r="EZ24" s="52"/>
      <c r="FA24" s="52"/>
      <c r="FB24" s="52"/>
      <c r="FC24" s="52"/>
      <c r="FD24" s="52"/>
      <c r="FE24" s="52"/>
      <c r="FF24" s="52"/>
      <c r="FG24" s="52"/>
      <c r="FH24" s="52"/>
      <c r="FI24" s="52"/>
      <c r="FJ24" s="52"/>
      <c r="FK24" s="52"/>
      <c r="FL24" s="52"/>
      <c r="FM24" s="52"/>
      <c r="FN24" s="52"/>
      <c r="FO24" s="52"/>
      <c r="FP24" s="52"/>
      <c r="FQ24" s="52"/>
      <c r="FR24" s="52"/>
      <c r="FS24" s="52"/>
      <c r="FT24" s="52"/>
      <c r="FU24" s="52"/>
      <c r="FV24" s="52"/>
      <c r="FW24" s="52"/>
      <c r="FX24" s="52"/>
      <c r="FY24" s="52"/>
      <c r="FZ24" s="52"/>
      <c r="GA24" s="52"/>
      <c r="GB24" s="52"/>
      <c r="GC24" s="52"/>
      <c r="GD24" s="52"/>
      <c r="GE24" s="52"/>
      <c r="GF24" s="52"/>
      <c r="GG24" s="52"/>
      <c r="GH24" s="52"/>
      <c r="GI24" s="52"/>
      <c r="GJ24" s="52"/>
      <c r="GK24" s="52"/>
      <c r="GL24" s="52"/>
      <c r="GM24" s="52"/>
      <c r="GN24" s="52"/>
      <c r="GO24" s="52"/>
      <c r="GP24" s="52"/>
      <c r="GQ24" s="52"/>
      <c r="GR24" s="52"/>
      <c r="GS24" s="52"/>
      <c r="GT24" s="52"/>
      <c r="GU24" s="52"/>
      <c r="GV24" s="52"/>
      <c r="GW24" s="52"/>
      <c r="GX24" s="52"/>
      <c r="GY24" s="52"/>
      <c r="GZ24" s="52"/>
      <c r="HA24" s="52"/>
      <c r="HB24" s="52"/>
      <c r="HC24" s="52"/>
      <c r="HD24" s="52"/>
      <c r="HE24" s="52"/>
      <c r="HF24" s="52"/>
      <c r="HG24" s="52"/>
      <c r="HH24" s="52"/>
      <c r="HI24" s="52"/>
      <c r="HJ24" s="52"/>
      <c r="HK24" s="52"/>
      <c r="HL24" s="52"/>
      <c r="HM24" s="52"/>
      <c r="HN24" s="52"/>
      <c r="HO24" s="52"/>
      <c r="HP24" s="52"/>
      <c r="HQ24" s="52"/>
      <c r="HR24" s="52"/>
      <c r="HS24" s="52"/>
      <c r="HT24" s="52"/>
      <c r="HU24" s="52"/>
      <c r="HV24" s="52"/>
      <c r="HW24" s="52"/>
      <c r="HX24" s="52"/>
      <c r="HY24" s="52"/>
      <c r="HZ24" s="52"/>
      <c r="IA24" s="52"/>
      <c r="IB24" s="52"/>
      <c r="IC24" s="52"/>
      <c r="ID24" s="52"/>
      <c r="IE24" s="52"/>
      <c r="IF24" s="52"/>
      <c r="IG24" s="52"/>
      <c r="IH24" s="52"/>
      <c r="II24" s="52"/>
      <c r="IJ24" s="52"/>
      <c r="IK24" s="52"/>
      <c r="IL24" s="52"/>
      <c r="IM24" s="52"/>
      <c r="IN24" s="52"/>
      <c r="IO24" s="52"/>
      <c r="IP24" s="52"/>
      <c r="IQ24" s="52"/>
      <c r="IR24" s="52"/>
      <c r="IS24" s="52"/>
      <c r="IT24" s="52"/>
      <c r="IU24" s="52"/>
      <c r="IV24" s="52"/>
    </row>
    <row r="25" ht="14.25" spans="1:256">
      <c r="A25" s="89" t="s">
        <v>2054</v>
      </c>
      <c r="B25" s="101">
        <v>207</v>
      </c>
      <c r="C25" s="101" t="s">
        <v>2055</v>
      </c>
      <c r="D25" s="91"/>
      <c r="E25" s="93"/>
      <c r="F25" s="106"/>
      <c r="G25" s="107"/>
      <c r="H25" s="107"/>
      <c r="I25" s="124">
        <f>SUM(I26)</f>
        <v>152000</v>
      </c>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c r="BZ25" s="52"/>
      <c r="CA25" s="52"/>
      <c r="CB25" s="52"/>
      <c r="CC25" s="52"/>
      <c r="CD25" s="52"/>
      <c r="CE25" s="52"/>
      <c r="CF25" s="52"/>
      <c r="CG25" s="52"/>
      <c r="CH25" s="52"/>
      <c r="CI25" s="52"/>
      <c r="CJ25" s="52"/>
      <c r="CK25" s="52"/>
      <c r="CL25" s="52"/>
      <c r="CM25" s="52"/>
      <c r="CN25" s="52"/>
      <c r="CO25" s="52"/>
      <c r="CP25" s="52"/>
      <c r="CQ25" s="52"/>
      <c r="CR25" s="52"/>
      <c r="CS25" s="52"/>
      <c r="CT25" s="52"/>
      <c r="CU25" s="52"/>
      <c r="CV25" s="52"/>
      <c r="CW25" s="52"/>
      <c r="CX25" s="52"/>
      <c r="CY25" s="52"/>
      <c r="CZ25" s="52"/>
      <c r="DA25" s="52"/>
      <c r="DB25" s="52"/>
      <c r="DC25" s="52"/>
      <c r="DD25" s="52"/>
      <c r="DE25" s="52"/>
      <c r="DF25" s="52"/>
      <c r="DG25" s="52"/>
      <c r="DH25" s="52"/>
      <c r="DI25" s="52"/>
      <c r="DJ25" s="52"/>
      <c r="DK25" s="52"/>
      <c r="DL25" s="52"/>
      <c r="DM25" s="52"/>
      <c r="DN25" s="52"/>
      <c r="DO25" s="52"/>
      <c r="DP25" s="52"/>
      <c r="DQ25" s="52"/>
      <c r="DR25" s="52"/>
      <c r="DS25" s="52"/>
      <c r="DT25" s="52"/>
      <c r="DU25" s="52"/>
      <c r="DV25" s="52"/>
      <c r="DW25" s="52"/>
      <c r="DX25" s="52"/>
      <c r="DY25" s="52"/>
      <c r="DZ25" s="52"/>
      <c r="EA25" s="52"/>
      <c r="EB25" s="52"/>
      <c r="EC25" s="52"/>
      <c r="ED25" s="52"/>
      <c r="EE25" s="52"/>
      <c r="EF25" s="52"/>
      <c r="EG25" s="52"/>
      <c r="EH25" s="52"/>
      <c r="EI25" s="52"/>
      <c r="EJ25" s="52"/>
      <c r="EK25" s="52"/>
      <c r="EL25" s="52"/>
      <c r="EM25" s="52"/>
      <c r="EN25" s="52"/>
      <c r="EO25" s="52"/>
      <c r="EP25" s="52"/>
      <c r="EQ25" s="52"/>
      <c r="ER25" s="52"/>
      <c r="ES25" s="52"/>
      <c r="ET25" s="52"/>
      <c r="EU25" s="52"/>
      <c r="EV25" s="52"/>
      <c r="EW25" s="52"/>
      <c r="EX25" s="52"/>
      <c r="EY25" s="52"/>
      <c r="EZ25" s="52"/>
      <c r="FA25" s="52"/>
      <c r="FB25" s="52"/>
      <c r="FC25" s="52"/>
      <c r="FD25" s="52"/>
      <c r="FE25" s="52"/>
      <c r="FF25" s="52"/>
      <c r="FG25" s="52"/>
      <c r="FH25" s="52"/>
      <c r="FI25" s="52"/>
      <c r="FJ25" s="52"/>
      <c r="FK25" s="52"/>
      <c r="FL25" s="52"/>
      <c r="FM25" s="52"/>
      <c r="FN25" s="52"/>
      <c r="FO25" s="52"/>
      <c r="FP25" s="52"/>
      <c r="FQ25" s="52"/>
      <c r="FR25" s="52"/>
      <c r="FS25" s="52"/>
      <c r="FT25" s="52"/>
      <c r="FU25" s="52"/>
      <c r="FV25" s="52"/>
      <c r="FW25" s="52"/>
      <c r="FX25" s="52"/>
      <c r="FY25" s="52"/>
      <c r="FZ25" s="52"/>
      <c r="GA25" s="52"/>
      <c r="GB25" s="52"/>
      <c r="GC25" s="52"/>
      <c r="GD25" s="52"/>
      <c r="GE25" s="52"/>
      <c r="GF25" s="52"/>
      <c r="GG25" s="52"/>
      <c r="GH25" s="52"/>
      <c r="GI25" s="52"/>
      <c r="GJ25" s="52"/>
      <c r="GK25" s="52"/>
      <c r="GL25" s="52"/>
      <c r="GM25" s="52"/>
      <c r="GN25" s="52"/>
      <c r="GO25" s="52"/>
      <c r="GP25" s="52"/>
      <c r="GQ25" s="52"/>
      <c r="GR25" s="52"/>
      <c r="GS25" s="52"/>
      <c r="GT25" s="52"/>
      <c r="GU25" s="52"/>
      <c r="GV25" s="52"/>
      <c r="GW25" s="52"/>
      <c r="GX25" s="52"/>
      <c r="GY25" s="52"/>
      <c r="GZ25" s="52"/>
      <c r="HA25" s="52"/>
      <c r="HB25" s="52"/>
      <c r="HC25" s="52"/>
      <c r="HD25" s="52"/>
      <c r="HE25" s="52"/>
      <c r="HF25" s="52"/>
      <c r="HG25" s="52"/>
      <c r="HH25" s="52"/>
      <c r="HI25" s="52"/>
      <c r="HJ25" s="52"/>
      <c r="HK25" s="52"/>
      <c r="HL25" s="52"/>
      <c r="HM25" s="52"/>
      <c r="HN25" s="52"/>
      <c r="HO25" s="52"/>
      <c r="HP25" s="52"/>
      <c r="HQ25" s="52"/>
      <c r="HR25" s="52"/>
      <c r="HS25" s="52"/>
      <c r="HT25" s="52"/>
      <c r="HU25" s="52"/>
      <c r="HV25" s="52"/>
      <c r="HW25" s="52"/>
      <c r="HX25" s="52"/>
      <c r="HY25" s="52"/>
      <c r="HZ25" s="52"/>
      <c r="IA25" s="52"/>
      <c r="IB25" s="52"/>
      <c r="IC25" s="52"/>
      <c r="ID25" s="52"/>
      <c r="IE25" s="52"/>
      <c r="IF25" s="52"/>
      <c r="IG25" s="52"/>
      <c r="IH25" s="52"/>
      <c r="II25" s="52"/>
      <c r="IJ25" s="52"/>
      <c r="IK25" s="52"/>
      <c r="IL25" s="52"/>
      <c r="IM25" s="52"/>
      <c r="IN25" s="52"/>
      <c r="IO25" s="52"/>
      <c r="IP25" s="52"/>
      <c r="IQ25" s="52"/>
      <c r="IR25" s="52"/>
      <c r="IS25" s="52"/>
      <c r="IT25" s="52"/>
      <c r="IU25" s="52"/>
      <c r="IV25" s="52"/>
    </row>
    <row r="26" ht="14.25" spans="1:256">
      <c r="A26" s="49" t="s">
        <v>2056</v>
      </c>
      <c r="B26" s="104"/>
      <c r="C26" s="91"/>
      <c r="D26" s="91"/>
      <c r="E26" s="93" t="s">
        <v>2057</v>
      </c>
      <c r="F26" s="89" t="s">
        <v>2058</v>
      </c>
      <c r="G26" s="102" t="s">
        <v>2059</v>
      </c>
      <c r="H26" s="102" t="s">
        <v>2060</v>
      </c>
      <c r="I26" s="124">
        <v>152000</v>
      </c>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1"/>
      <c r="AM26" s="51"/>
      <c r="AN26" s="51"/>
      <c r="AO26" s="51"/>
      <c r="AP26" s="51"/>
      <c r="AQ26" s="51"/>
      <c r="AR26" s="51"/>
      <c r="AS26" s="51"/>
      <c r="AT26" s="51"/>
      <c r="AU26" s="51"/>
      <c r="AV26" s="51"/>
      <c r="AW26" s="51"/>
      <c r="AX26" s="51"/>
      <c r="AY26" s="51"/>
      <c r="AZ26" s="51"/>
      <c r="BA26" s="51"/>
      <c r="BB26" s="51"/>
      <c r="BC26" s="51"/>
      <c r="BD26" s="51"/>
      <c r="BE26" s="51"/>
      <c r="BF26" s="51"/>
      <c r="BG26" s="51"/>
      <c r="BH26" s="51"/>
      <c r="BI26" s="51"/>
      <c r="BJ26" s="51"/>
      <c r="BK26" s="51"/>
      <c r="BL26" s="51"/>
      <c r="BM26" s="51"/>
      <c r="BN26" s="51"/>
      <c r="BO26" s="51"/>
      <c r="BP26" s="51"/>
      <c r="BQ26" s="51"/>
      <c r="BR26" s="51"/>
      <c r="BS26" s="51"/>
      <c r="BT26" s="51"/>
      <c r="BU26" s="51"/>
      <c r="BV26" s="51"/>
      <c r="BW26" s="51"/>
      <c r="BX26" s="51"/>
      <c r="BY26" s="51"/>
      <c r="BZ26" s="51"/>
      <c r="CA26" s="51"/>
      <c r="CB26" s="51"/>
      <c r="CC26" s="51"/>
      <c r="CD26" s="51"/>
      <c r="CE26" s="51"/>
      <c r="CF26" s="51"/>
      <c r="CG26" s="51"/>
      <c r="CH26" s="51"/>
      <c r="CI26" s="51"/>
      <c r="CJ26" s="51"/>
      <c r="CK26" s="51"/>
      <c r="CL26" s="51"/>
      <c r="CM26" s="51"/>
      <c r="CN26" s="51"/>
      <c r="CO26" s="51"/>
      <c r="CP26" s="51"/>
      <c r="CQ26" s="51"/>
      <c r="CR26" s="51"/>
      <c r="CS26" s="51"/>
      <c r="CT26" s="51"/>
      <c r="CU26" s="51"/>
      <c r="CV26" s="51"/>
      <c r="CW26" s="51"/>
      <c r="CX26" s="51"/>
      <c r="CY26" s="51"/>
      <c r="CZ26" s="51"/>
      <c r="DA26" s="51"/>
      <c r="DB26" s="51"/>
      <c r="DC26" s="51"/>
      <c r="DD26" s="51"/>
      <c r="DE26" s="51"/>
      <c r="DF26" s="51"/>
      <c r="DG26" s="51"/>
      <c r="DH26" s="51"/>
      <c r="DI26" s="51"/>
      <c r="DJ26" s="51"/>
      <c r="DK26" s="51"/>
      <c r="DL26" s="51"/>
      <c r="DM26" s="51"/>
      <c r="DN26" s="51"/>
      <c r="DO26" s="51"/>
      <c r="DP26" s="51"/>
      <c r="DQ26" s="51"/>
      <c r="DR26" s="51"/>
      <c r="DS26" s="51"/>
      <c r="DT26" s="51"/>
      <c r="DU26" s="51"/>
      <c r="DV26" s="51"/>
      <c r="DW26" s="51"/>
      <c r="DX26" s="51"/>
      <c r="DY26" s="51"/>
      <c r="DZ26" s="51"/>
      <c r="EA26" s="51"/>
      <c r="EB26" s="51"/>
      <c r="EC26" s="51"/>
      <c r="ED26" s="51"/>
      <c r="EE26" s="51"/>
      <c r="EF26" s="51"/>
      <c r="EG26" s="51"/>
      <c r="EH26" s="51"/>
      <c r="EI26" s="51"/>
      <c r="EJ26" s="51"/>
      <c r="EK26" s="51"/>
      <c r="EL26" s="51"/>
      <c r="EM26" s="51"/>
      <c r="EN26" s="51"/>
      <c r="EO26" s="51"/>
      <c r="EP26" s="51"/>
      <c r="EQ26" s="51"/>
      <c r="ER26" s="51"/>
      <c r="ES26" s="51"/>
      <c r="ET26" s="51"/>
      <c r="EU26" s="51"/>
      <c r="EV26" s="51"/>
      <c r="EW26" s="51"/>
      <c r="EX26" s="51"/>
      <c r="EY26" s="51"/>
      <c r="EZ26" s="51"/>
      <c r="FA26" s="51"/>
      <c r="FB26" s="51"/>
      <c r="FC26" s="51"/>
      <c r="FD26" s="51"/>
      <c r="FE26" s="51"/>
      <c r="FF26" s="51"/>
      <c r="FG26" s="51"/>
      <c r="FH26" s="51"/>
      <c r="FI26" s="51"/>
      <c r="FJ26" s="51"/>
      <c r="FK26" s="51"/>
      <c r="FL26" s="51"/>
      <c r="FM26" s="51"/>
      <c r="FN26" s="51"/>
      <c r="FO26" s="51"/>
      <c r="FP26" s="51"/>
      <c r="FQ26" s="51"/>
      <c r="FR26" s="51"/>
      <c r="FS26" s="51"/>
      <c r="FT26" s="51"/>
      <c r="FU26" s="51"/>
      <c r="FV26" s="51"/>
      <c r="FW26" s="51"/>
      <c r="FX26" s="51"/>
      <c r="FY26" s="51"/>
      <c r="FZ26" s="51"/>
      <c r="GA26" s="51"/>
      <c r="GB26" s="51"/>
      <c r="GC26" s="51"/>
      <c r="GD26" s="51"/>
      <c r="GE26" s="51"/>
      <c r="GF26" s="51"/>
      <c r="GG26" s="51"/>
      <c r="GH26" s="51"/>
      <c r="GI26" s="51"/>
      <c r="GJ26" s="51"/>
      <c r="GK26" s="51"/>
      <c r="GL26" s="51"/>
      <c r="GM26" s="51"/>
      <c r="GN26" s="51"/>
      <c r="GO26" s="51"/>
      <c r="GP26" s="51"/>
      <c r="GQ26" s="51"/>
      <c r="GR26" s="51"/>
      <c r="GS26" s="51"/>
      <c r="GT26" s="51"/>
      <c r="GU26" s="51"/>
      <c r="GV26" s="51"/>
      <c r="GW26" s="51"/>
      <c r="GX26" s="51"/>
      <c r="GY26" s="51"/>
      <c r="GZ26" s="51"/>
      <c r="HA26" s="51"/>
      <c r="HB26" s="51"/>
      <c r="HC26" s="51"/>
      <c r="HD26" s="51"/>
      <c r="HE26" s="51"/>
      <c r="HF26" s="51"/>
      <c r="HG26" s="51"/>
      <c r="HH26" s="51"/>
      <c r="HI26" s="51"/>
      <c r="HJ26" s="51"/>
      <c r="HK26" s="51"/>
      <c r="HL26" s="51"/>
      <c r="HM26" s="51"/>
      <c r="HN26" s="51"/>
      <c r="HO26" s="51"/>
      <c r="HP26" s="51"/>
      <c r="HQ26" s="51"/>
      <c r="HR26" s="51"/>
      <c r="HS26" s="51"/>
      <c r="HT26" s="51"/>
      <c r="HU26" s="51"/>
      <c r="HV26" s="51"/>
      <c r="HW26" s="51"/>
      <c r="HX26" s="51"/>
      <c r="HY26" s="51"/>
      <c r="HZ26" s="51"/>
      <c r="IA26" s="51"/>
      <c r="IB26" s="51"/>
      <c r="IC26" s="51"/>
      <c r="ID26" s="51"/>
      <c r="IE26" s="51"/>
      <c r="IF26" s="51"/>
      <c r="IG26" s="51"/>
      <c r="IH26" s="51"/>
      <c r="II26" s="51"/>
      <c r="IJ26" s="51"/>
      <c r="IK26" s="51"/>
      <c r="IL26" s="51"/>
      <c r="IM26" s="51"/>
      <c r="IN26" s="51"/>
      <c r="IO26" s="51"/>
      <c r="IP26" s="51"/>
      <c r="IQ26" s="51"/>
      <c r="IR26" s="51"/>
      <c r="IS26" s="51"/>
      <c r="IT26" s="51"/>
      <c r="IU26" s="51"/>
      <c r="IV26" s="51"/>
    </row>
    <row r="27" ht="14.25" spans="1:256">
      <c r="A27" s="89"/>
      <c r="B27" s="104"/>
      <c r="C27" s="91"/>
      <c r="D27" s="91"/>
      <c r="E27" s="93"/>
      <c r="F27" s="106"/>
      <c r="G27" s="102"/>
      <c r="H27" s="102"/>
      <c r="I27" s="124"/>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1"/>
      <c r="AM27" s="51"/>
      <c r="AN27" s="51"/>
      <c r="AO27" s="51"/>
      <c r="AP27" s="51"/>
      <c r="AQ27" s="51"/>
      <c r="AR27" s="51"/>
      <c r="AS27" s="51"/>
      <c r="AT27" s="51"/>
      <c r="AU27" s="51"/>
      <c r="AV27" s="51"/>
      <c r="AW27" s="51"/>
      <c r="AX27" s="51"/>
      <c r="AY27" s="51"/>
      <c r="AZ27" s="51"/>
      <c r="BA27" s="51"/>
      <c r="BB27" s="51"/>
      <c r="BC27" s="51"/>
      <c r="BD27" s="51"/>
      <c r="BE27" s="51"/>
      <c r="BF27" s="51"/>
      <c r="BG27" s="51"/>
      <c r="BH27" s="51"/>
      <c r="BI27" s="51"/>
      <c r="BJ27" s="51"/>
      <c r="BK27" s="51"/>
      <c r="BL27" s="51"/>
      <c r="BM27" s="51"/>
      <c r="BN27" s="51"/>
      <c r="BO27" s="51"/>
      <c r="BP27" s="51"/>
      <c r="BQ27" s="51"/>
      <c r="BR27" s="51"/>
      <c r="BS27" s="51"/>
      <c r="BT27" s="51"/>
      <c r="BU27" s="51"/>
      <c r="BV27" s="51"/>
      <c r="BW27" s="51"/>
      <c r="BX27" s="51"/>
      <c r="BY27" s="51"/>
      <c r="BZ27" s="51"/>
      <c r="CA27" s="51"/>
      <c r="CB27" s="51"/>
      <c r="CC27" s="51"/>
      <c r="CD27" s="51"/>
      <c r="CE27" s="51"/>
      <c r="CF27" s="51"/>
      <c r="CG27" s="51"/>
      <c r="CH27" s="51"/>
      <c r="CI27" s="51"/>
      <c r="CJ27" s="51"/>
      <c r="CK27" s="51"/>
      <c r="CL27" s="51"/>
      <c r="CM27" s="51"/>
      <c r="CN27" s="51"/>
      <c r="CO27" s="51"/>
      <c r="CP27" s="51"/>
      <c r="CQ27" s="51"/>
      <c r="CR27" s="51"/>
      <c r="CS27" s="51"/>
      <c r="CT27" s="51"/>
      <c r="CU27" s="51"/>
      <c r="CV27" s="51"/>
      <c r="CW27" s="51"/>
      <c r="CX27" s="51"/>
      <c r="CY27" s="51"/>
      <c r="CZ27" s="51"/>
      <c r="DA27" s="51"/>
      <c r="DB27" s="51"/>
      <c r="DC27" s="51"/>
      <c r="DD27" s="51"/>
      <c r="DE27" s="51"/>
      <c r="DF27" s="51"/>
      <c r="DG27" s="51"/>
      <c r="DH27" s="51"/>
      <c r="DI27" s="51"/>
      <c r="DJ27" s="51"/>
      <c r="DK27" s="51"/>
      <c r="DL27" s="51"/>
      <c r="DM27" s="51"/>
      <c r="DN27" s="51"/>
      <c r="DO27" s="51"/>
      <c r="DP27" s="51"/>
      <c r="DQ27" s="51"/>
      <c r="DR27" s="51"/>
      <c r="DS27" s="51"/>
      <c r="DT27" s="51"/>
      <c r="DU27" s="51"/>
      <c r="DV27" s="51"/>
      <c r="DW27" s="51"/>
      <c r="DX27" s="51"/>
      <c r="DY27" s="51"/>
      <c r="DZ27" s="51"/>
      <c r="EA27" s="51"/>
      <c r="EB27" s="51"/>
      <c r="EC27" s="51"/>
      <c r="ED27" s="51"/>
      <c r="EE27" s="51"/>
      <c r="EF27" s="51"/>
      <c r="EG27" s="51"/>
      <c r="EH27" s="51"/>
      <c r="EI27" s="51"/>
      <c r="EJ27" s="51"/>
      <c r="EK27" s="51"/>
      <c r="EL27" s="51"/>
      <c r="EM27" s="51"/>
      <c r="EN27" s="51"/>
      <c r="EO27" s="51"/>
      <c r="EP27" s="51"/>
      <c r="EQ27" s="51"/>
      <c r="ER27" s="51"/>
      <c r="ES27" s="51"/>
      <c r="ET27" s="51"/>
      <c r="EU27" s="51"/>
      <c r="EV27" s="51"/>
      <c r="EW27" s="51"/>
      <c r="EX27" s="51"/>
      <c r="EY27" s="51"/>
      <c r="EZ27" s="51"/>
      <c r="FA27" s="51"/>
      <c r="FB27" s="51"/>
      <c r="FC27" s="51"/>
      <c r="FD27" s="51"/>
      <c r="FE27" s="51"/>
      <c r="FF27" s="51"/>
      <c r="FG27" s="51"/>
      <c r="FH27" s="51"/>
      <c r="FI27" s="51"/>
      <c r="FJ27" s="51"/>
      <c r="FK27" s="51"/>
      <c r="FL27" s="51"/>
      <c r="FM27" s="51"/>
      <c r="FN27" s="51"/>
      <c r="FO27" s="51"/>
      <c r="FP27" s="51"/>
      <c r="FQ27" s="51"/>
      <c r="FR27" s="51"/>
      <c r="FS27" s="51"/>
      <c r="FT27" s="51"/>
      <c r="FU27" s="51"/>
      <c r="FV27" s="51"/>
      <c r="FW27" s="51"/>
      <c r="FX27" s="51"/>
      <c r="FY27" s="51"/>
      <c r="FZ27" s="51"/>
      <c r="GA27" s="51"/>
      <c r="GB27" s="51"/>
      <c r="GC27" s="51"/>
      <c r="GD27" s="51"/>
      <c r="GE27" s="51"/>
      <c r="GF27" s="51"/>
      <c r="GG27" s="51"/>
      <c r="GH27" s="51"/>
      <c r="GI27" s="51"/>
      <c r="GJ27" s="51"/>
      <c r="GK27" s="51"/>
      <c r="GL27" s="51"/>
      <c r="GM27" s="51"/>
      <c r="GN27" s="51"/>
      <c r="GO27" s="51"/>
      <c r="GP27" s="51"/>
      <c r="GQ27" s="51"/>
      <c r="GR27" s="51"/>
      <c r="GS27" s="51"/>
      <c r="GT27" s="51"/>
      <c r="GU27" s="51"/>
      <c r="GV27" s="51"/>
      <c r="GW27" s="51"/>
      <c r="GX27" s="51"/>
      <c r="GY27" s="51"/>
      <c r="GZ27" s="51"/>
      <c r="HA27" s="51"/>
      <c r="HB27" s="51"/>
      <c r="HC27" s="51"/>
      <c r="HD27" s="51"/>
      <c r="HE27" s="51"/>
      <c r="HF27" s="51"/>
      <c r="HG27" s="51"/>
      <c r="HH27" s="51"/>
      <c r="HI27" s="51"/>
      <c r="HJ27" s="51"/>
      <c r="HK27" s="51"/>
      <c r="HL27" s="51"/>
      <c r="HM27" s="51"/>
      <c r="HN27" s="51"/>
      <c r="HO27" s="51"/>
      <c r="HP27" s="51"/>
      <c r="HQ27" s="51"/>
      <c r="HR27" s="51"/>
      <c r="HS27" s="51"/>
      <c r="HT27" s="51"/>
      <c r="HU27" s="51"/>
      <c r="HV27" s="51"/>
      <c r="HW27" s="51"/>
      <c r="HX27" s="51"/>
      <c r="HY27" s="51"/>
      <c r="HZ27" s="51"/>
      <c r="IA27" s="51"/>
      <c r="IB27" s="51"/>
      <c r="IC27" s="51"/>
      <c r="ID27" s="51"/>
      <c r="IE27" s="51"/>
      <c r="IF27" s="51"/>
      <c r="IG27" s="51"/>
      <c r="IH27" s="51"/>
      <c r="II27" s="51"/>
      <c r="IJ27" s="51"/>
      <c r="IK27" s="51"/>
      <c r="IL27" s="51"/>
      <c r="IM27" s="51"/>
      <c r="IN27" s="51"/>
      <c r="IO27" s="51"/>
      <c r="IP27" s="51"/>
      <c r="IQ27" s="51"/>
      <c r="IR27" s="51"/>
      <c r="IS27" s="51"/>
      <c r="IT27" s="51"/>
      <c r="IU27" s="51"/>
      <c r="IV27" s="51"/>
    </row>
    <row r="28" ht="14.25" spans="1:256">
      <c r="A28" s="89"/>
      <c r="B28" s="104"/>
      <c r="C28" s="91"/>
      <c r="D28" s="91"/>
      <c r="E28" s="93"/>
      <c r="F28" s="106"/>
      <c r="G28" s="102"/>
      <c r="H28" s="102"/>
      <c r="I28" s="124"/>
      <c r="J28" s="51"/>
      <c r="K28" s="51"/>
      <c r="L28" s="51"/>
      <c r="M28" s="51"/>
      <c r="N28" s="51"/>
      <c r="O28" s="51"/>
      <c r="P28" s="51"/>
      <c r="Q28" s="51"/>
      <c r="R28" s="51"/>
      <c r="S28" s="51"/>
      <c r="T28" s="51"/>
      <c r="U28" s="51"/>
      <c r="V28" s="51"/>
      <c r="W28" s="51"/>
      <c r="X28" s="51"/>
      <c r="Y28" s="51"/>
      <c r="Z28" s="51"/>
      <c r="AA28" s="51"/>
      <c r="AB28" s="51"/>
      <c r="AC28" s="51"/>
      <c r="AD28" s="51"/>
      <c r="AE28" s="51"/>
      <c r="AF28" s="51"/>
      <c r="AG28" s="51"/>
      <c r="AH28" s="51"/>
      <c r="AI28" s="51"/>
      <c r="AJ28" s="51"/>
      <c r="AK28" s="51"/>
      <c r="AL28" s="51"/>
      <c r="AM28" s="51"/>
      <c r="AN28" s="51"/>
      <c r="AO28" s="51"/>
      <c r="AP28" s="51"/>
      <c r="AQ28" s="51"/>
      <c r="AR28" s="51"/>
      <c r="AS28" s="51"/>
      <c r="AT28" s="51"/>
      <c r="AU28" s="51"/>
      <c r="AV28" s="51"/>
      <c r="AW28" s="51"/>
      <c r="AX28" s="51"/>
      <c r="AY28" s="51"/>
      <c r="AZ28" s="51"/>
      <c r="BA28" s="51"/>
      <c r="BB28" s="51"/>
      <c r="BC28" s="51"/>
      <c r="BD28" s="51"/>
      <c r="BE28" s="51"/>
      <c r="BF28" s="51"/>
      <c r="BG28" s="51"/>
      <c r="BH28" s="51"/>
      <c r="BI28" s="51"/>
      <c r="BJ28" s="51"/>
      <c r="BK28" s="51"/>
      <c r="BL28" s="51"/>
      <c r="BM28" s="51"/>
      <c r="BN28" s="51"/>
      <c r="BO28" s="51"/>
      <c r="BP28" s="51"/>
      <c r="BQ28" s="51"/>
      <c r="BR28" s="51"/>
      <c r="BS28" s="51"/>
      <c r="BT28" s="51"/>
      <c r="BU28" s="51"/>
      <c r="BV28" s="51"/>
      <c r="BW28" s="51"/>
      <c r="BX28" s="51"/>
      <c r="BY28" s="51"/>
      <c r="BZ28" s="51"/>
      <c r="CA28" s="51"/>
      <c r="CB28" s="51"/>
      <c r="CC28" s="51"/>
      <c r="CD28" s="51"/>
      <c r="CE28" s="51"/>
      <c r="CF28" s="51"/>
      <c r="CG28" s="51"/>
      <c r="CH28" s="51"/>
      <c r="CI28" s="51"/>
      <c r="CJ28" s="51"/>
      <c r="CK28" s="51"/>
      <c r="CL28" s="51"/>
      <c r="CM28" s="51"/>
      <c r="CN28" s="51"/>
      <c r="CO28" s="51"/>
      <c r="CP28" s="51"/>
      <c r="CQ28" s="51"/>
      <c r="CR28" s="51"/>
      <c r="CS28" s="51"/>
      <c r="CT28" s="51"/>
      <c r="CU28" s="51"/>
      <c r="CV28" s="51"/>
      <c r="CW28" s="51"/>
      <c r="CX28" s="51"/>
      <c r="CY28" s="51"/>
      <c r="CZ28" s="51"/>
      <c r="DA28" s="51"/>
      <c r="DB28" s="51"/>
      <c r="DC28" s="51"/>
      <c r="DD28" s="51"/>
      <c r="DE28" s="51"/>
      <c r="DF28" s="51"/>
      <c r="DG28" s="51"/>
      <c r="DH28" s="51"/>
      <c r="DI28" s="51"/>
      <c r="DJ28" s="51"/>
      <c r="DK28" s="51"/>
      <c r="DL28" s="51"/>
      <c r="DM28" s="51"/>
      <c r="DN28" s="51"/>
      <c r="DO28" s="51"/>
      <c r="DP28" s="51"/>
      <c r="DQ28" s="51"/>
      <c r="DR28" s="51"/>
      <c r="DS28" s="51"/>
      <c r="DT28" s="51"/>
      <c r="DU28" s="51"/>
      <c r="DV28" s="51"/>
      <c r="DW28" s="51"/>
      <c r="DX28" s="51"/>
      <c r="DY28" s="51"/>
      <c r="DZ28" s="51"/>
      <c r="EA28" s="51"/>
      <c r="EB28" s="51"/>
      <c r="EC28" s="51"/>
      <c r="ED28" s="51"/>
      <c r="EE28" s="51"/>
      <c r="EF28" s="51"/>
      <c r="EG28" s="51"/>
      <c r="EH28" s="51"/>
      <c r="EI28" s="51"/>
      <c r="EJ28" s="51"/>
      <c r="EK28" s="51"/>
      <c r="EL28" s="51"/>
      <c r="EM28" s="51"/>
      <c r="EN28" s="51"/>
      <c r="EO28" s="51"/>
      <c r="EP28" s="51"/>
      <c r="EQ28" s="51"/>
      <c r="ER28" s="51"/>
      <c r="ES28" s="51"/>
      <c r="ET28" s="51"/>
      <c r="EU28" s="51"/>
      <c r="EV28" s="51"/>
      <c r="EW28" s="51"/>
      <c r="EX28" s="51"/>
      <c r="EY28" s="51"/>
      <c r="EZ28" s="51"/>
      <c r="FA28" s="51"/>
      <c r="FB28" s="51"/>
      <c r="FC28" s="51"/>
      <c r="FD28" s="51"/>
      <c r="FE28" s="51"/>
      <c r="FF28" s="51"/>
      <c r="FG28" s="51"/>
      <c r="FH28" s="51"/>
      <c r="FI28" s="51"/>
      <c r="FJ28" s="51"/>
      <c r="FK28" s="51"/>
      <c r="FL28" s="51"/>
      <c r="FM28" s="51"/>
      <c r="FN28" s="51"/>
      <c r="FO28" s="51"/>
      <c r="FP28" s="51"/>
      <c r="FQ28" s="51"/>
      <c r="FR28" s="51"/>
      <c r="FS28" s="51"/>
      <c r="FT28" s="51"/>
      <c r="FU28" s="51"/>
      <c r="FV28" s="51"/>
      <c r="FW28" s="51"/>
      <c r="FX28" s="51"/>
      <c r="FY28" s="51"/>
      <c r="FZ28" s="51"/>
      <c r="GA28" s="51"/>
      <c r="GB28" s="51"/>
      <c r="GC28" s="51"/>
      <c r="GD28" s="51"/>
      <c r="GE28" s="51"/>
      <c r="GF28" s="51"/>
      <c r="GG28" s="51"/>
      <c r="GH28" s="51"/>
      <c r="GI28" s="51"/>
      <c r="GJ28" s="51"/>
      <c r="GK28" s="51"/>
      <c r="GL28" s="51"/>
      <c r="GM28" s="51"/>
      <c r="GN28" s="51"/>
      <c r="GO28" s="51"/>
      <c r="GP28" s="51"/>
      <c r="GQ28" s="51"/>
      <c r="GR28" s="51"/>
      <c r="GS28" s="51"/>
      <c r="GT28" s="51"/>
      <c r="GU28" s="51"/>
      <c r="GV28" s="51"/>
      <c r="GW28" s="51"/>
      <c r="GX28" s="51"/>
      <c r="GY28" s="51"/>
      <c r="GZ28" s="51"/>
      <c r="HA28" s="51"/>
      <c r="HB28" s="51"/>
      <c r="HC28" s="51"/>
      <c r="HD28" s="51"/>
      <c r="HE28" s="51"/>
      <c r="HF28" s="51"/>
      <c r="HG28" s="51"/>
      <c r="HH28" s="51"/>
      <c r="HI28" s="51"/>
      <c r="HJ28" s="51"/>
      <c r="HK28" s="51"/>
      <c r="HL28" s="51"/>
      <c r="HM28" s="51"/>
      <c r="HN28" s="51"/>
      <c r="HO28" s="51"/>
      <c r="HP28" s="51"/>
      <c r="HQ28" s="51"/>
      <c r="HR28" s="51"/>
      <c r="HS28" s="51"/>
      <c r="HT28" s="51"/>
      <c r="HU28" s="51"/>
      <c r="HV28" s="51"/>
      <c r="HW28" s="51"/>
      <c r="HX28" s="51"/>
      <c r="HY28" s="51"/>
      <c r="HZ28" s="51"/>
      <c r="IA28" s="51"/>
      <c r="IB28" s="51"/>
      <c r="IC28" s="51"/>
      <c r="ID28" s="51"/>
      <c r="IE28" s="51"/>
      <c r="IF28" s="51"/>
      <c r="IG28" s="51"/>
      <c r="IH28" s="51"/>
      <c r="II28" s="51"/>
      <c r="IJ28" s="51"/>
      <c r="IK28" s="51"/>
      <c r="IL28" s="51"/>
      <c r="IM28" s="51"/>
      <c r="IN28" s="51"/>
      <c r="IO28" s="51"/>
      <c r="IP28" s="51"/>
      <c r="IQ28" s="51"/>
      <c r="IR28" s="51"/>
      <c r="IS28" s="51"/>
      <c r="IT28" s="51"/>
      <c r="IU28" s="51"/>
      <c r="IV28" s="51"/>
    </row>
    <row r="29" ht="14.25" spans="1:256">
      <c r="A29" s="89"/>
      <c r="B29" s="104"/>
      <c r="C29" s="91"/>
      <c r="D29" s="91"/>
      <c r="E29" s="93"/>
      <c r="F29" s="106"/>
      <c r="G29" s="102"/>
      <c r="H29" s="102"/>
      <c r="I29" s="124"/>
      <c r="J29" s="52"/>
      <c r="K29" s="52"/>
      <c r="L29" s="52"/>
      <c r="M29" s="52"/>
      <c r="N29" s="52"/>
      <c r="O29" s="52"/>
      <c r="P29" s="52"/>
      <c r="Q29" s="52"/>
      <c r="R29" s="52"/>
      <c r="S29" s="52"/>
      <c r="T29" s="52"/>
      <c r="U29" s="52"/>
      <c r="V29" s="52"/>
      <c r="W29" s="52"/>
      <c r="X29" s="52"/>
      <c r="Y29" s="52"/>
      <c r="Z29" s="52"/>
      <c r="AA29" s="52"/>
      <c r="AB29" s="52"/>
      <c r="AC29" s="52"/>
      <c r="AD29" s="52"/>
      <c r="AE29" s="52"/>
      <c r="AF29" s="52"/>
      <c r="AG29" s="52"/>
      <c r="AH29" s="52"/>
      <c r="AI29" s="52"/>
      <c r="AJ29" s="52"/>
      <c r="AK29" s="52"/>
      <c r="AL29" s="52"/>
      <c r="AM29" s="52"/>
      <c r="AN29" s="52"/>
      <c r="AO29" s="52"/>
      <c r="AP29" s="52"/>
      <c r="AQ29" s="52"/>
      <c r="AR29" s="52"/>
      <c r="AS29" s="52"/>
      <c r="AT29" s="52"/>
      <c r="AU29" s="52"/>
      <c r="AV29" s="52"/>
      <c r="AW29" s="52"/>
      <c r="AX29" s="52"/>
      <c r="AY29" s="52"/>
      <c r="AZ29" s="52"/>
      <c r="BA29" s="52"/>
      <c r="BB29" s="52"/>
      <c r="BC29" s="52"/>
      <c r="BD29" s="52"/>
      <c r="BE29" s="52"/>
      <c r="BF29" s="52"/>
      <c r="BG29" s="52"/>
      <c r="BH29" s="52"/>
      <c r="BI29" s="52"/>
      <c r="BJ29" s="52"/>
      <c r="BK29" s="52"/>
      <c r="BL29" s="52"/>
      <c r="BM29" s="52"/>
      <c r="BN29" s="52"/>
      <c r="BO29" s="52"/>
      <c r="BP29" s="52"/>
      <c r="BQ29" s="52"/>
      <c r="BR29" s="52"/>
      <c r="BS29" s="52"/>
      <c r="BT29" s="52"/>
      <c r="BU29" s="52"/>
      <c r="BV29" s="52"/>
      <c r="BW29" s="52"/>
      <c r="BX29" s="52"/>
      <c r="BY29" s="52"/>
      <c r="BZ29" s="52"/>
      <c r="CA29" s="52"/>
      <c r="CB29" s="52"/>
      <c r="CC29" s="52"/>
      <c r="CD29" s="52"/>
      <c r="CE29" s="52"/>
      <c r="CF29" s="52"/>
      <c r="CG29" s="52"/>
      <c r="CH29" s="52"/>
      <c r="CI29" s="52"/>
      <c r="CJ29" s="52"/>
      <c r="CK29" s="52"/>
      <c r="CL29" s="52"/>
      <c r="CM29" s="52"/>
      <c r="CN29" s="52"/>
      <c r="CO29" s="52"/>
      <c r="CP29" s="52"/>
      <c r="CQ29" s="52"/>
      <c r="CR29" s="52"/>
      <c r="CS29" s="52"/>
      <c r="CT29" s="52"/>
      <c r="CU29" s="52"/>
      <c r="CV29" s="52"/>
      <c r="CW29" s="52"/>
      <c r="CX29" s="52"/>
      <c r="CY29" s="52"/>
      <c r="CZ29" s="52"/>
      <c r="DA29" s="52"/>
      <c r="DB29" s="52"/>
      <c r="DC29" s="52"/>
      <c r="DD29" s="52"/>
      <c r="DE29" s="52"/>
      <c r="DF29" s="52"/>
      <c r="DG29" s="52"/>
      <c r="DH29" s="52"/>
      <c r="DI29" s="52"/>
      <c r="DJ29" s="52"/>
      <c r="DK29" s="52"/>
      <c r="DL29" s="52"/>
      <c r="DM29" s="52"/>
      <c r="DN29" s="52"/>
      <c r="DO29" s="52"/>
      <c r="DP29" s="52"/>
      <c r="DQ29" s="52"/>
      <c r="DR29" s="52"/>
      <c r="DS29" s="52"/>
      <c r="DT29" s="52"/>
      <c r="DU29" s="52"/>
      <c r="DV29" s="52"/>
      <c r="DW29" s="52"/>
      <c r="DX29" s="52"/>
      <c r="DY29" s="52"/>
      <c r="DZ29" s="52"/>
      <c r="EA29" s="52"/>
      <c r="EB29" s="52"/>
      <c r="EC29" s="52"/>
      <c r="ED29" s="52"/>
      <c r="EE29" s="52"/>
      <c r="EF29" s="52"/>
      <c r="EG29" s="52"/>
      <c r="EH29" s="52"/>
      <c r="EI29" s="52"/>
      <c r="EJ29" s="52"/>
      <c r="EK29" s="52"/>
      <c r="EL29" s="52"/>
      <c r="EM29" s="52"/>
      <c r="EN29" s="52"/>
      <c r="EO29" s="52"/>
      <c r="EP29" s="52"/>
      <c r="EQ29" s="52"/>
      <c r="ER29" s="52"/>
      <c r="ES29" s="52"/>
      <c r="ET29" s="52"/>
      <c r="EU29" s="52"/>
      <c r="EV29" s="52"/>
      <c r="EW29" s="52"/>
      <c r="EX29" s="52"/>
      <c r="EY29" s="52"/>
      <c r="EZ29" s="52"/>
      <c r="FA29" s="52"/>
      <c r="FB29" s="52"/>
      <c r="FC29" s="52"/>
      <c r="FD29" s="52"/>
      <c r="FE29" s="52"/>
      <c r="FF29" s="52"/>
      <c r="FG29" s="52"/>
      <c r="FH29" s="52"/>
      <c r="FI29" s="52"/>
      <c r="FJ29" s="52"/>
      <c r="FK29" s="52"/>
      <c r="FL29" s="52"/>
      <c r="FM29" s="52"/>
      <c r="FN29" s="52"/>
      <c r="FO29" s="52"/>
      <c r="FP29" s="52"/>
      <c r="FQ29" s="52"/>
      <c r="FR29" s="52"/>
      <c r="FS29" s="52"/>
      <c r="FT29" s="52"/>
      <c r="FU29" s="52"/>
      <c r="FV29" s="52"/>
      <c r="FW29" s="52"/>
      <c r="FX29" s="52"/>
      <c r="FY29" s="52"/>
      <c r="FZ29" s="52"/>
      <c r="GA29" s="52"/>
      <c r="GB29" s="52"/>
      <c r="GC29" s="52"/>
      <c r="GD29" s="52"/>
      <c r="GE29" s="52"/>
      <c r="GF29" s="52"/>
      <c r="GG29" s="52"/>
      <c r="GH29" s="52"/>
      <c r="GI29" s="52"/>
      <c r="GJ29" s="52"/>
      <c r="GK29" s="52"/>
      <c r="GL29" s="52"/>
      <c r="GM29" s="52"/>
      <c r="GN29" s="52"/>
      <c r="GO29" s="52"/>
      <c r="GP29" s="52"/>
      <c r="GQ29" s="52"/>
      <c r="GR29" s="52"/>
      <c r="GS29" s="52"/>
      <c r="GT29" s="52"/>
      <c r="GU29" s="52"/>
      <c r="GV29" s="52"/>
      <c r="GW29" s="52"/>
      <c r="GX29" s="52"/>
      <c r="GY29" s="52"/>
      <c r="GZ29" s="52"/>
      <c r="HA29" s="52"/>
      <c r="HB29" s="52"/>
      <c r="HC29" s="52"/>
      <c r="HD29" s="52"/>
      <c r="HE29" s="52"/>
      <c r="HF29" s="52"/>
      <c r="HG29" s="52"/>
      <c r="HH29" s="52"/>
      <c r="HI29" s="52"/>
      <c r="HJ29" s="52"/>
      <c r="HK29" s="52"/>
      <c r="HL29" s="52"/>
      <c r="HM29" s="52"/>
      <c r="HN29" s="52"/>
      <c r="HO29" s="52"/>
      <c r="HP29" s="52"/>
      <c r="HQ29" s="52"/>
      <c r="HR29" s="52"/>
      <c r="HS29" s="52"/>
      <c r="HT29" s="52"/>
      <c r="HU29" s="52"/>
      <c r="HV29" s="52"/>
      <c r="HW29" s="52"/>
      <c r="HX29" s="52"/>
      <c r="HY29" s="52"/>
      <c r="HZ29" s="52"/>
      <c r="IA29" s="52"/>
      <c r="IB29" s="52"/>
      <c r="IC29" s="52"/>
      <c r="ID29" s="52"/>
      <c r="IE29" s="52"/>
      <c r="IF29" s="52"/>
      <c r="IG29" s="52"/>
      <c r="IH29" s="52"/>
      <c r="II29" s="52"/>
      <c r="IJ29" s="52"/>
      <c r="IK29" s="52"/>
      <c r="IL29" s="52"/>
      <c r="IM29" s="52"/>
      <c r="IN29" s="52"/>
      <c r="IO29" s="52"/>
      <c r="IP29" s="52"/>
      <c r="IQ29" s="52"/>
      <c r="IR29" s="52"/>
      <c r="IS29" s="52"/>
      <c r="IT29" s="52"/>
      <c r="IU29" s="52"/>
      <c r="IV29" s="52"/>
    </row>
    <row r="30" ht="14.25" spans="1:256">
      <c r="A30" s="89"/>
      <c r="B30" s="101"/>
      <c r="C30" s="91"/>
      <c r="D30" s="91"/>
      <c r="E30" s="93"/>
      <c r="F30" s="101"/>
      <c r="G30" s="100"/>
      <c r="H30" s="101"/>
      <c r="I30" s="124"/>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52"/>
      <c r="AM30" s="52"/>
      <c r="AN30" s="52"/>
      <c r="AO30" s="52"/>
      <c r="AP30" s="52"/>
      <c r="AQ30" s="52"/>
      <c r="AR30" s="52"/>
      <c r="AS30" s="52"/>
      <c r="AT30" s="52"/>
      <c r="AU30" s="52"/>
      <c r="AV30" s="52"/>
      <c r="AW30" s="52"/>
      <c r="AX30" s="52"/>
      <c r="AY30" s="52"/>
      <c r="AZ30" s="52"/>
      <c r="BA30" s="52"/>
      <c r="BB30" s="52"/>
      <c r="BC30" s="52"/>
      <c r="BD30" s="52"/>
      <c r="BE30" s="52"/>
      <c r="BF30" s="52"/>
      <c r="BG30" s="52"/>
      <c r="BH30" s="52"/>
      <c r="BI30" s="52"/>
      <c r="BJ30" s="52"/>
      <c r="BK30" s="52"/>
      <c r="BL30" s="52"/>
      <c r="BM30" s="52"/>
      <c r="BN30" s="52"/>
      <c r="BO30" s="52"/>
      <c r="BP30" s="52"/>
      <c r="BQ30" s="52"/>
      <c r="BR30" s="52"/>
      <c r="BS30" s="52"/>
      <c r="BT30" s="52"/>
      <c r="BU30" s="52"/>
      <c r="BV30" s="52"/>
      <c r="BW30" s="52"/>
      <c r="BX30" s="52"/>
      <c r="BY30" s="52"/>
      <c r="BZ30" s="52"/>
      <c r="CA30" s="52"/>
      <c r="CB30" s="52"/>
      <c r="CC30" s="52"/>
      <c r="CD30" s="52"/>
      <c r="CE30" s="52"/>
      <c r="CF30" s="52"/>
      <c r="CG30" s="52"/>
      <c r="CH30" s="52"/>
      <c r="CI30" s="52"/>
      <c r="CJ30" s="52"/>
      <c r="CK30" s="52"/>
      <c r="CL30" s="52"/>
      <c r="CM30" s="52"/>
      <c r="CN30" s="52"/>
      <c r="CO30" s="52"/>
      <c r="CP30" s="52"/>
      <c r="CQ30" s="52"/>
      <c r="CR30" s="52"/>
      <c r="CS30" s="52"/>
      <c r="CT30" s="52"/>
      <c r="CU30" s="52"/>
      <c r="CV30" s="52"/>
      <c r="CW30" s="52"/>
      <c r="CX30" s="52"/>
      <c r="CY30" s="52"/>
      <c r="CZ30" s="52"/>
      <c r="DA30" s="52"/>
      <c r="DB30" s="52"/>
      <c r="DC30" s="52"/>
      <c r="DD30" s="52"/>
      <c r="DE30" s="52"/>
      <c r="DF30" s="52"/>
      <c r="DG30" s="52"/>
      <c r="DH30" s="52"/>
      <c r="DI30" s="52"/>
      <c r="DJ30" s="52"/>
      <c r="DK30" s="52"/>
      <c r="DL30" s="52"/>
      <c r="DM30" s="52"/>
      <c r="DN30" s="52"/>
      <c r="DO30" s="52"/>
      <c r="DP30" s="52"/>
      <c r="DQ30" s="52"/>
      <c r="DR30" s="52"/>
      <c r="DS30" s="52"/>
      <c r="DT30" s="52"/>
      <c r="DU30" s="52"/>
      <c r="DV30" s="52"/>
      <c r="DW30" s="52"/>
      <c r="DX30" s="52"/>
      <c r="DY30" s="52"/>
      <c r="DZ30" s="52"/>
      <c r="EA30" s="52"/>
      <c r="EB30" s="52"/>
      <c r="EC30" s="52"/>
      <c r="ED30" s="52"/>
      <c r="EE30" s="52"/>
      <c r="EF30" s="52"/>
      <c r="EG30" s="52"/>
      <c r="EH30" s="52"/>
      <c r="EI30" s="52"/>
      <c r="EJ30" s="52"/>
      <c r="EK30" s="52"/>
      <c r="EL30" s="52"/>
      <c r="EM30" s="52"/>
      <c r="EN30" s="52"/>
      <c r="EO30" s="52"/>
      <c r="EP30" s="52"/>
      <c r="EQ30" s="52"/>
      <c r="ER30" s="52"/>
      <c r="ES30" s="52"/>
      <c r="ET30" s="52"/>
      <c r="EU30" s="52"/>
      <c r="EV30" s="52"/>
      <c r="EW30" s="52"/>
      <c r="EX30" s="52"/>
      <c r="EY30" s="52"/>
      <c r="EZ30" s="52"/>
      <c r="FA30" s="52"/>
      <c r="FB30" s="52"/>
      <c r="FC30" s="52"/>
      <c r="FD30" s="52"/>
      <c r="FE30" s="52"/>
      <c r="FF30" s="52"/>
      <c r="FG30" s="52"/>
      <c r="FH30" s="52"/>
      <c r="FI30" s="52"/>
      <c r="FJ30" s="52"/>
      <c r="FK30" s="52"/>
      <c r="FL30" s="52"/>
      <c r="FM30" s="52"/>
      <c r="FN30" s="52"/>
      <c r="FO30" s="52"/>
      <c r="FP30" s="52"/>
      <c r="FQ30" s="52"/>
      <c r="FR30" s="52"/>
      <c r="FS30" s="52"/>
      <c r="FT30" s="52"/>
      <c r="FU30" s="52"/>
      <c r="FV30" s="52"/>
      <c r="FW30" s="52"/>
      <c r="FX30" s="52"/>
      <c r="FY30" s="52"/>
      <c r="FZ30" s="52"/>
      <c r="GA30" s="52"/>
      <c r="GB30" s="52"/>
      <c r="GC30" s="52"/>
      <c r="GD30" s="52"/>
      <c r="GE30" s="52"/>
      <c r="GF30" s="52"/>
      <c r="GG30" s="52"/>
      <c r="GH30" s="52"/>
      <c r="GI30" s="52"/>
      <c r="GJ30" s="52"/>
      <c r="GK30" s="52"/>
      <c r="GL30" s="52"/>
      <c r="GM30" s="52"/>
      <c r="GN30" s="52"/>
      <c r="GO30" s="52"/>
      <c r="GP30" s="52"/>
      <c r="GQ30" s="52"/>
      <c r="GR30" s="52"/>
      <c r="GS30" s="52"/>
      <c r="GT30" s="52"/>
      <c r="GU30" s="52"/>
      <c r="GV30" s="52"/>
      <c r="GW30" s="52"/>
      <c r="GX30" s="52"/>
      <c r="GY30" s="52"/>
      <c r="GZ30" s="52"/>
      <c r="HA30" s="52"/>
      <c r="HB30" s="52"/>
      <c r="HC30" s="52"/>
      <c r="HD30" s="52"/>
      <c r="HE30" s="52"/>
      <c r="HF30" s="52"/>
      <c r="HG30" s="52"/>
      <c r="HH30" s="52"/>
      <c r="HI30" s="52"/>
      <c r="HJ30" s="52"/>
      <c r="HK30" s="52"/>
      <c r="HL30" s="52"/>
      <c r="HM30" s="52"/>
      <c r="HN30" s="52"/>
      <c r="HO30" s="52"/>
      <c r="HP30" s="52"/>
      <c r="HQ30" s="52"/>
      <c r="HR30" s="52"/>
      <c r="HS30" s="52"/>
      <c r="HT30" s="52"/>
      <c r="HU30" s="52"/>
      <c r="HV30" s="52"/>
      <c r="HW30" s="52"/>
      <c r="HX30" s="52"/>
      <c r="HY30" s="52"/>
      <c r="HZ30" s="52"/>
      <c r="IA30" s="52"/>
      <c r="IB30" s="52"/>
      <c r="IC30" s="52"/>
      <c r="ID30" s="52"/>
      <c r="IE30" s="52"/>
      <c r="IF30" s="52"/>
      <c r="IG30" s="52"/>
      <c r="IH30" s="52"/>
      <c r="II30" s="52"/>
      <c r="IJ30" s="52"/>
      <c r="IK30" s="52"/>
      <c r="IL30" s="52"/>
      <c r="IM30" s="52"/>
      <c r="IN30" s="52"/>
      <c r="IO30" s="52"/>
      <c r="IP30" s="52"/>
      <c r="IQ30" s="52"/>
      <c r="IR30" s="52"/>
      <c r="IS30" s="52"/>
      <c r="IT30" s="52"/>
      <c r="IU30" s="52"/>
      <c r="IV30" s="52"/>
    </row>
    <row r="31" ht="14.25" spans="1:256">
      <c r="A31" s="89" t="s">
        <v>2061</v>
      </c>
      <c r="B31" s="101">
        <v>207</v>
      </c>
      <c r="C31" s="91" t="s">
        <v>2050</v>
      </c>
      <c r="D31" s="91"/>
      <c r="E31" s="93"/>
      <c r="F31" s="101"/>
      <c r="G31" s="107"/>
      <c r="H31" s="107"/>
      <c r="I31" s="124"/>
      <c r="J31" s="52"/>
      <c r="K31" s="52"/>
      <c r="L31" s="52"/>
      <c r="M31" s="52"/>
      <c r="N31" s="52"/>
      <c r="O31" s="52"/>
      <c r="P31" s="52"/>
      <c r="Q31" s="52"/>
      <c r="R31" s="52"/>
      <c r="S31" s="52"/>
      <c r="T31" s="52"/>
      <c r="U31" s="52"/>
      <c r="V31" s="52"/>
      <c r="W31" s="52"/>
      <c r="X31" s="52"/>
      <c r="Y31" s="52"/>
      <c r="Z31" s="52"/>
      <c r="AA31" s="52"/>
      <c r="AB31" s="52"/>
      <c r="AC31" s="52"/>
      <c r="AD31" s="52"/>
      <c r="AE31" s="52"/>
      <c r="AF31" s="52"/>
      <c r="AG31" s="52"/>
      <c r="AH31" s="52"/>
      <c r="AI31" s="52"/>
      <c r="AJ31" s="52"/>
      <c r="AK31" s="52"/>
      <c r="AL31" s="52"/>
      <c r="AM31" s="52"/>
      <c r="AN31" s="52"/>
      <c r="AO31" s="52"/>
      <c r="AP31" s="52"/>
      <c r="AQ31" s="52"/>
      <c r="AR31" s="52"/>
      <c r="AS31" s="52"/>
      <c r="AT31" s="52"/>
      <c r="AU31" s="52"/>
      <c r="AV31" s="52"/>
      <c r="AW31" s="52"/>
      <c r="AX31" s="52"/>
      <c r="AY31" s="52"/>
      <c r="AZ31" s="52"/>
      <c r="BA31" s="52"/>
      <c r="BB31" s="52"/>
      <c r="BC31" s="52"/>
      <c r="BD31" s="52"/>
      <c r="BE31" s="52"/>
      <c r="BF31" s="52"/>
      <c r="BG31" s="52"/>
      <c r="BH31" s="52"/>
      <c r="BI31" s="52"/>
      <c r="BJ31" s="52"/>
      <c r="BK31" s="52"/>
      <c r="BL31" s="52"/>
      <c r="BM31" s="52"/>
      <c r="BN31" s="52"/>
      <c r="BO31" s="52"/>
      <c r="BP31" s="52"/>
      <c r="BQ31" s="52"/>
      <c r="BR31" s="52"/>
      <c r="BS31" s="52"/>
      <c r="BT31" s="52"/>
      <c r="BU31" s="52"/>
      <c r="BV31" s="52"/>
      <c r="BW31" s="52"/>
      <c r="BX31" s="52"/>
      <c r="BY31" s="52"/>
      <c r="BZ31" s="52"/>
      <c r="CA31" s="52"/>
      <c r="CB31" s="52"/>
      <c r="CC31" s="52"/>
      <c r="CD31" s="52"/>
      <c r="CE31" s="52"/>
      <c r="CF31" s="52"/>
      <c r="CG31" s="52"/>
      <c r="CH31" s="52"/>
      <c r="CI31" s="52"/>
      <c r="CJ31" s="52"/>
      <c r="CK31" s="52"/>
      <c r="CL31" s="52"/>
      <c r="CM31" s="52"/>
      <c r="CN31" s="52"/>
      <c r="CO31" s="52"/>
      <c r="CP31" s="52"/>
      <c r="CQ31" s="52"/>
      <c r="CR31" s="52"/>
      <c r="CS31" s="52"/>
      <c r="CT31" s="52"/>
      <c r="CU31" s="52"/>
      <c r="CV31" s="52"/>
      <c r="CW31" s="52"/>
      <c r="CX31" s="52"/>
      <c r="CY31" s="52"/>
      <c r="CZ31" s="52"/>
      <c r="DA31" s="52"/>
      <c r="DB31" s="52"/>
      <c r="DC31" s="52"/>
      <c r="DD31" s="52"/>
      <c r="DE31" s="52"/>
      <c r="DF31" s="52"/>
      <c r="DG31" s="52"/>
      <c r="DH31" s="52"/>
      <c r="DI31" s="52"/>
      <c r="DJ31" s="52"/>
      <c r="DK31" s="52"/>
      <c r="DL31" s="52"/>
      <c r="DM31" s="52"/>
      <c r="DN31" s="52"/>
      <c r="DO31" s="52"/>
      <c r="DP31" s="52"/>
      <c r="DQ31" s="52"/>
      <c r="DR31" s="52"/>
      <c r="DS31" s="52"/>
      <c r="DT31" s="52"/>
      <c r="DU31" s="52"/>
      <c r="DV31" s="52"/>
      <c r="DW31" s="52"/>
      <c r="DX31" s="52"/>
      <c r="DY31" s="52"/>
      <c r="DZ31" s="52"/>
      <c r="EA31" s="52"/>
      <c r="EB31" s="52"/>
      <c r="EC31" s="52"/>
      <c r="ED31" s="52"/>
      <c r="EE31" s="52"/>
      <c r="EF31" s="52"/>
      <c r="EG31" s="52"/>
      <c r="EH31" s="52"/>
      <c r="EI31" s="52"/>
      <c r="EJ31" s="52"/>
      <c r="EK31" s="52"/>
      <c r="EL31" s="52"/>
      <c r="EM31" s="52"/>
      <c r="EN31" s="52"/>
      <c r="EO31" s="52"/>
      <c r="EP31" s="52"/>
      <c r="EQ31" s="52"/>
      <c r="ER31" s="52"/>
      <c r="ES31" s="52"/>
      <c r="ET31" s="52"/>
      <c r="EU31" s="52"/>
      <c r="EV31" s="52"/>
      <c r="EW31" s="52"/>
      <c r="EX31" s="52"/>
      <c r="EY31" s="52"/>
      <c r="EZ31" s="52"/>
      <c r="FA31" s="52"/>
      <c r="FB31" s="52"/>
      <c r="FC31" s="52"/>
      <c r="FD31" s="52"/>
      <c r="FE31" s="52"/>
      <c r="FF31" s="52"/>
      <c r="FG31" s="52"/>
      <c r="FH31" s="52"/>
      <c r="FI31" s="52"/>
      <c r="FJ31" s="52"/>
      <c r="FK31" s="52"/>
      <c r="FL31" s="52"/>
      <c r="FM31" s="52"/>
      <c r="FN31" s="52"/>
      <c r="FO31" s="52"/>
      <c r="FP31" s="52"/>
      <c r="FQ31" s="52"/>
      <c r="FR31" s="52"/>
      <c r="FS31" s="52"/>
      <c r="FT31" s="52"/>
      <c r="FU31" s="52"/>
      <c r="FV31" s="52"/>
      <c r="FW31" s="52"/>
      <c r="FX31" s="52"/>
      <c r="FY31" s="52"/>
      <c r="FZ31" s="52"/>
      <c r="GA31" s="52"/>
      <c r="GB31" s="52"/>
      <c r="GC31" s="52"/>
      <c r="GD31" s="52"/>
      <c r="GE31" s="52"/>
      <c r="GF31" s="52"/>
      <c r="GG31" s="52"/>
      <c r="GH31" s="52"/>
      <c r="GI31" s="52"/>
      <c r="GJ31" s="52"/>
      <c r="GK31" s="52"/>
      <c r="GL31" s="52"/>
      <c r="GM31" s="52"/>
      <c r="GN31" s="52"/>
      <c r="GO31" s="52"/>
      <c r="GP31" s="52"/>
      <c r="GQ31" s="52"/>
      <c r="GR31" s="52"/>
      <c r="GS31" s="52"/>
      <c r="GT31" s="52"/>
      <c r="GU31" s="52"/>
      <c r="GV31" s="52"/>
      <c r="GW31" s="52"/>
      <c r="GX31" s="52"/>
      <c r="GY31" s="52"/>
      <c r="GZ31" s="52"/>
      <c r="HA31" s="52"/>
      <c r="HB31" s="52"/>
      <c r="HC31" s="52"/>
      <c r="HD31" s="52"/>
      <c r="HE31" s="52"/>
      <c r="HF31" s="52"/>
      <c r="HG31" s="52"/>
      <c r="HH31" s="52"/>
      <c r="HI31" s="52"/>
      <c r="HJ31" s="52"/>
      <c r="HK31" s="52"/>
      <c r="HL31" s="52"/>
      <c r="HM31" s="52"/>
      <c r="HN31" s="52"/>
      <c r="HO31" s="52"/>
      <c r="HP31" s="52"/>
      <c r="HQ31" s="52"/>
      <c r="HR31" s="52"/>
      <c r="HS31" s="52"/>
      <c r="HT31" s="52"/>
      <c r="HU31" s="52"/>
      <c r="HV31" s="52"/>
      <c r="HW31" s="52"/>
      <c r="HX31" s="52"/>
      <c r="HY31" s="52"/>
      <c r="HZ31" s="52"/>
      <c r="IA31" s="52"/>
      <c r="IB31" s="52"/>
      <c r="IC31" s="52"/>
      <c r="ID31" s="52"/>
      <c r="IE31" s="52"/>
      <c r="IF31" s="52"/>
      <c r="IG31" s="52"/>
      <c r="IH31" s="52"/>
      <c r="II31" s="52"/>
      <c r="IJ31" s="52"/>
      <c r="IK31" s="52"/>
      <c r="IL31" s="52"/>
      <c r="IM31" s="52"/>
      <c r="IN31" s="52"/>
      <c r="IO31" s="52"/>
      <c r="IP31" s="52"/>
      <c r="IQ31" s="52"/>
      <c r="IR31" s="52"/>
      <c r="IS31" s="52"/>
      <c r="IT31" s="52"/>
      <c r="IU31" s="52"/>
      <c r="IV31" s="52"/>
    </row>
    <row r="32" ht="14.25" spans="1:256">
      <c r="A32" s="89"/>
      <c r="B32" s="101"/>
      <c r="C32" s="91"/>
      <c r="D32" s="91"/>
      <c r="E32" s="93"/>
      <c r="F32" s="101"/>
      <c r="G32" s="100"/>
      <c r="H32" s="101"/>
      <c r="I32" s="124"/>
      <c r="J32" s="52"/>
      <c r="K32" s="52"/>
      <c r="L32" s="52"/>
      <c r="M32" s="52"/>
      <c r="N32" s="52"/>
      <c r="O32" s="52"/>
      <c r="P32" s="52"/>
      <c r="Q32" s="52"/>
      <c r="R32" s="52"/>
      <c r="S32" s="52"/>
      <c r="T32" s="52"/>
      <c r="U32" s="52"/>
      <c r="V32" s="52"/>
      <c r="W32" s="52"/>
      <c r="X32" s="52"/>
      <c r="Y32" s="52"/>
      <c r="Z32" s="52"/>
      <c r="AA32" s="52"/>
      <c r="AB32" s="52"/>
      <c r="AC32" s="52"/>
      <c r="AD32" s="52"/>
      <c r="AE32" s="52"/>
      <c r="AF32" s="52"/>
      <c r="AG32" s="52"/>
      <c r="AH32" s="52"/>
      <c r="AI32" s="52"/>
      <c r="AJ32" s="52"/>
      <c r="AK32" s="52"/>
      <c r="AL32" s="52"/>
      <c r="AM32" s="52"/>
      <c r="AN32" s="52"/>
      <c r="AO32" s="52"/>
      <c r="AP32" s="52"/>
      <c r="AQ32" s="52"/>
      <c r="AR32" s="52"/>
      <c r="AS32" s="52"/>
      <c r="AT32" s="52"/>
      <c r="AU32" s="52"/>
      <c r="AV32" s="52"/>
      <c r="AW32" s="52"/>
      <c r="AX32" s="52"/>
      <c r="AY32" s="52"/>
      <c r="AZ32" s="52"/>
      <c r="BA32" s="52"/>
      <c r="BB32" s="52"/>
      <c r="BC32" s="52"/>
      <c r="BD32" s="52"/>
      <c r="BE32" s="52"/>
      <c r="BF32" s="52"/>
      <c r="BG32" s="52"/>
      <c r="BH32" s="52"/>
      <c r="BI32" s="52"/>
      <c r="BJ32" s="52"/>
      <c r="BK32" s="52"/>
      <c r="BL32" s="52"/>
      <c r="BM32" s="52"/>
      <c r="BN32" s="52"/>
      <c r="BO32" s="52"/>
      <c r="BP32" s="52"/>
      <c r="BQ32" s="52"/>
      <c r="BR32" s="52"/>
      <c r="BS32" s="52"/>
      <c r="BT32" s="52"/>
      <c r="BU32" s="52"/>
      <c r="BV32" s="52"/>
      <c r="BW32" s="52"/>
      <c r="BX32" s="52"/>
      <c r="BY32" s="52"/>
      <c r="BZ32" s="52"/>
      <c r="CA32" s="52"/>
      <c r="CB32" s="52"/>
      <c r="CC32" s="52"/>
      <c r="CD32" s="52"/>
      <c r="CE32" s="52"/>
      <c r="CF32" s="52"/>
      <c r="CG32" s="52"/>
      <c r="CH32" s="52"/>
      <c r="CI32" s="52"/>
      <c r="CJ32" s="52"/>
      <c r="CK32" s="52"/>
      <c r="CL32" s="52"/>
      <c r="CM32" s="52"/>
      <c r="CN32" s="52"/>
      <c r="CO32" s="52"/>
      <c r="CP32" s="52"/>
      <c r="CQ32" s="52"/>
      <c r="CR32" s="52"/>
      <c r="CS32" s="52"/>
      <c r="CT32" s="52"/>
      <c r="CU32" s="52"/>
      <c r="CV32" s="52"/>
      <c r="CW32" s="52"/>
      <c r="CX32" s="52"/>
      <c r="CY32" s="52"/>
      <c r="CZ32" s="52"/>
      <c r="DA32" s="52"/>
      <c r="DB32" s="52"/>
      <c r="DC32" s="52"/>
      <c r="DD32" s="52"/>
      <c r="DE32" s="52"/>
      <c r="DF32" s="52"/>
      <c r="DG32" s="52"/>
      <c r="DH32" s="52"/>
      <c r="DI32" s="52"/>
      <c r="DJ32" s="52"/>
      <c r="DK32" s="52"/>
      <c r="DL32" s="52"/>
      <c r="DM32" s="52"/>
      <c r="DN32" s="52"/>
      <c r="DO32" s="52"/>
      <c r="DP32" s="52"/>
      <c r="DQ32" s="52"/>
      <c r="DR32" s="52"/>
      <c r="DS32" s="52"/>
      <c r="DT32" s="52"/>
      <c r="DU32" s="52"/>
      <c r="DV32" s="52"/>
      <c r="DW32" s="52"/>
      <c r="DX32" s="52"/>
      <c r="DY32" s="52"/>
      <c r="DZ32" s="52"/>
      <c r="EA32" s="52"/>
      <c r="EB32" s="52"/>
      <c r="EC32" s="52"/>
      <c r="ED32" s="52"/>
      <c r="EE32" s="52"/>
      <c r="EF32" s="52"/>
      <c r="EG32" s="52"/>
      <c r="EH32" s="52"/>
      <c r="EI32" s="52"/>
      <c r="EJ32" s="52"/>
      <c r="EK32" s="52"/>
      <c r="EL32" s="52"/>
      <c r="EM32" s="52"/>
      <c r="EN32" s="52"/>
      <c r="EO32" s="52"/>
      <c r="EP32" s="52"/>
      <c r="EQ32" s="52"/>
      <c r="ER32" s="52"/>
      <c r="ES32" s="52"/>
      <c r="ET32" s="52"/>
      <c r="EU32" s="52"/>
      <c r="EV32" s="52"/>
      <c r="EW32" s="52"/>
      <c r="EX32" s="52"/>
      <c r="EY32" s="52"/>
      <c r="EZ32" s="52"/>
      <c r="FA32" s="52"/>
      <c r="FB32" s="52"/>
      <c r="FC32" s="52"/>
      <c r="FD32" s="52"/>
      <c r="FE32" s="52"/>
      <c r="FF32" s="52"/>
      <c r="FG32" s="52"/>
      <c r="FH32" s="52"/>
      <c r="FI32" s="52"/>
      <c r="FJ32" s="52"/>
      <c r="FK32" s="52"/>
      <c r="FL32" s="52"/>
      <c r="FM32" s="52"/>
      <c r="FN32" s="52"/>
      <c r="FO32" s="52"/>
      <c r="FP32" s="52"/>
      <c r="FQ32" s="52"/>
      <c r="FR32" s="52"/>
      <c r="FS32" s="52"/>
      <c r="FT32" s="52"/>
      <c r="FU32" s="52"/>
      <c r="FV32" s="52"/>
      <c r="FW32" s="52"/>
      <c r="FX32" s="52"/>
      <c r="FY32" s="52"/>
      <c r="FZ32" s="52"/>
      <c r="GA32" s="52"/>
      <c r="GB32" s="52"/>
      <c r="GC32" s="52"/>
      <c r="GD32" s="52"/>
      <c r="GE32" s="52"/>
      <c r="GF32" s="52"/>
      <c r="GG32" s="52"/>
      <c r="GH32" s="52"/>
      <c r="GI32" s="52"/>
      <c r="GJ32" s="52"/>
      <c r="GK32" s="52"/>
      <c r="GL32" s="52"/>
      <c r="GM32" s="52"/>
      <c r="GN32" s="52"/>
      <c r="GO32" s="52"/>
      <c r="GP32" s="52"/>
      <c r="GQ32" s="52"/>
      <c r="GR32" s="52"/>
      <c r="GS32" s="52"/>
      <c r="GT32" s="52"/>
      <c r="GU32" s="52"/>
      <c r="GV32" s="52"/>
      <c r="GW32" s="52"/>
      <c r="GX32" s="52"/>
      <c r="GY32" s="52"/>
      <c r="GZ32" s="52"/>
      <c r="HA32" s="52"/>
      <c r="HB32" s="52"/>
      <c r="HC32" s="52"/>
      <c r="HD32" s="52"/>
      <c r="HE32" s="52"/>
      <c r="HF32" s="52"/>
      <c r="HG32" s="52"/>
      <c r="HH32" s="52"/>
      <c r="HI32" s="52"/>
      <c r="HJ32" s="52"/>
      <c r="HK32" s="52"/>
      <c r="HL32" s="52"/>
      <c r="HM32" s="52"/>
      <c r="HN32" s="52"/>
      <c r="HO32" s="52"/>
      <c r="HP32" s="52"/>
      <c r="HQ32" s="52"/>
      <c r="HR32" s="52"/>
      <c r="HS32" s="52"/>
      <c r="HT32" s="52"/>
      <c r="HU32" s="52"/>
      <c r="HV32" s="52"/>
      <c r="HW32" s="52"/>
      <c r="HX32" s="52"/>
      <c r="HY32" s="52"/>
      <c r="HZ32" s="52"/>
      <c r="IA32" s="52"/>
      <c r="IB32" s="52"/>
      <c r="IC32" s="52"/>
      <c r="ID32" s="52"/>
      <c r="IE32" s="52"/>
      <c r="IF32" s="52"/>
      <c r="IG32" s="52"/>
      <c r="IH32" s="52"/>
      <c r="II32" s="52"/>
      <c r="IJ32" s="52"/>
      <c r="IK32" s="52"/>
      <c r="IL32" s="52"/>
      <c r="IM32" s="52"/>
      <c r="IN32" s="52"/>
      <c r="IO32" s="52"/>
      <c r="IP32" s="52"/>
      <c r="IQ32" s="52"/>
      <c r="IR32" s="52"/>
      <c r="IS32" s="52"/>
      <c r="IT32" s="52"/>
      <c r="IU32" s="52"/>
      <c r="IV32" s="52"/>
    </row>
    <row r="33" ht="14.25" spans="1:256">
      <c r="A33" s="89"/>
      <c r="B33" s="101"/>
      <c r="C33" s="91"/>
      <c r="D33" s="91"/>
      <c r="E33" s="93"/>
      <c r="F33" s="101"/>
      <c r="G33" s="100"/>
      <c r="H33" s="101"/>
      <c r="I33" s="124"/>
      <c r="J33" s="52"/>
      <c r="K33" s="52"/>
      <c r="L33" s="52"/>
      <c r="M33" s="52"/>
      <c r="N33" s="52"/>
      <c r="O33" s="52"/>
      <c r="P33" s="52"/>
      <c r="Q33" s="52"/>
      <c r="R33" s="52"/>
      <c r="S33" s="52"/>
      <c r="T33" s="52"/>
      <c r="U33" s="52"/>
      <c r="V33" s="52"/>
      <c r="W33" s="52"/>
      <c r="X33" s="52"/>
      <c r="Y33" s="52"/>
      <c r="Z33" s="52"/>
      <c r="AA33" s="52"/>
      <c r="AB33" s="52"/>
      <c r="AC33" s="52"/>
      <c r="AD33" s="52"/>
      <c r="AE33" s="52"/>
      <c r="AF33" s="52"/>
      <c r="AG33" s="52"/>
      <c r="AH33" s="52"/>
      <c r="AI33" s="52"/>
      <c r="AJ33" s="52"/>
      <c r="AK33" s="52"/>
      <c r="AL33" s="52"/>
      <c r="AM33" s="52"/>
      <c r="AN33" s="52"/>
      <c r="AO33" s="52"/>
      <c r="AP33" s="52"/>
      <c r="AQ33" s="52"/>
      <c r="AR33" s="52"/>
      <c r="AS33" s="52"/>
      <c r="AT33" s="52"/>
      <c r="AU33" s="52"/>
      <c r="AV33" s="52"/>
      <c r="AW33" s="52"/>
      <c r="AX33" s="52"/>
      <c r="AY33" s="52"/>
      <c r="AZ33" s="52"/>
      <c r="BA33" s="52"/>
      <c r="BB33" s="52"/>
      <c r="BC33" s="52"/>
      <c r="BD33" s="52"/>
      <c r="BE33" s="52"/>
      <c r="BF33" s="52"/>
      <c r="BG33" s="52"/>
      <c r="BH33" s="52"/>
      <c r="BI33" s="52"/>
      <c r="BJ33" s="52"/>
      <c r="BK33" s="52"/>
      <c r="BL33" s="52"/>
      <c r="BM33" s="52"/>
      <c r="BN33" s="52"/>
      <c r="BO33" s="52"/>
      <c r="BP33" s="52"/>
      <c r="BQ33" s="52"/>
      <c r="BR33" s="52"/>
      <c r="BS33" s="52"/>
      <c r="BT33" s="52"/>
      <c r="BU33" s="52"/>
      <c r="BV33" s="52"/>
      <c r="BW33" s="52"/>
      <c r="BX33" s="52"/>
      <c r="BY33" s="52"/>
      <c r="BZ33" s="52"/>
      <c r="CA33" s="52"/>
      <c r="CB33" s="52"/>
      <c r="CC33" s="52"/>
      <c r="CD33" s="52"/>
      <c r="CE33" s="52"/>
      <c r="CF33" s="52"/>
      <c r="CG33" s="52"/>
      <c r="CH33" s="52"/>
      <c r="CI33" s="52"/>
      <c r="CJ33" s="52"/>
      <c r="CK33" s="52"/>
      <c r="CL33" s="52"/>
      <c r="CM33" s="52"/>
      <c r="CN33" s="52"/>
      <c r="CO33" s="52"/>
      <c r="CP33" s="52"/>
      <c r="CQ33" s="52"/>
      <c r="CR33" s="52"/>
      <c r="CS33" s="52"/>
      <c r="CT33" s="52"/>
      <c r="CU33" s="52"/>
      <c r="CV33" s="52"/>
      <c r="CW33" s="52"/>
      <c r="CX33" s="52"/>
      <c r="CY33" s="52"/>
      <c r="CZ33" s="52"/>
      <c r="DA33" s="52"/>
      <c r="DB33" s="52"/>
      <c r="DC33" s="52"/>
      <c r="DD33" s="52"/>
      <c r="DE33" s="52"/>
      <c r="DF33" s="52"/>
      <c r="DG33" s="52"/>
      <c r="DH33" s="52"/>
      <c r="DI33" s="52"/>
      <c r="DJ33" s="52"/>
      <c r="DK33" s="52"/>
      <c r="DL33" s="52"/>
      <c r="DM33" s="52"/>
      <c r="DN33" s="52"/>
      <c r="DO33" s="52"/>
      <c r="DP33" s="52"/>
      <c r="DQ33" s="52"/>
      <c r="DR33" s="52"/>
      <c r="DS33" s="52"/>
      <c r="DT33" s="52"/>
      <c r="DU33" s="52"/>
      <c r="DV33" s="52"/>
      <c r="DW33" s="52"/>
      <c r="DX33" s="52"/>
      <c r="DY33" s="52"/>
      <c r="DZ33" s="52"/>
      <c r="EA33" s="52"/>
      <c r="EB33" s="52"/>
      <c r="EC33" s="52"/>
      <c r="ED33" s="52"/>
      <c r="EE33" s="52"/>
      <c r="EF33" s="52"/>
      <c r="EG33" s="52"/>
      <c r="EH33" s="52"/>
      <c r="EI33" s="52"/>
      <c r="EJ33" s="52"/>
      <c r="EK33" s="52"/>
      <c r="EL33" s="52"/>
      <c r="EM33" s="52"/>
      <c r="EN33" s="52"/>
      <c r="EO33" s="52"/>
      <c r="EP33" s="52"/>
      <c r="EQ33" s="52"/>
      <c r="ER33" s="52"/>
      <c r="ES33" s="52"/>
      <c r="ET33" s="52"/>
      <c r="EU33" s="52"/>
      <c r="EV33" s="52"/>
      <c r="EW33" s="52"/>
      <c r="EX33" s="52"/>
      <c r="EY33" s="52"/>
      <c r="EZ33" s="52"/>
      <c r="FA33" s="52"/>
      <c r="FB33" s="52"/>
      <c r="FC33" s="52"/>
      <c r="FD33" s="52"/>
      <c r="FE33" s="52"/>
      <c r="FF33" s="52"/>
      <c r="FG33" s="52"/>
      <c r="FH33" s="52"/>
      <c r="FI33" s="52"/>
      <c r="FJ33" s="52"/>
      <c r="FK33" s="52"/>
      <c r="FL33" s="52"/>
      <c r="FM33" s="52"/>
      <c r="FN33" s="52"/>
      <c r="FO33" s="52"/>
      <c r="FP33" s="52"/>
      <c r="FQ33" s="52"/>
      <c r="FR33" s="52"/>
      <c r="FS33" s="52"/>
      <c r="FT33" s="52"/>
      <c r="FU33" s="52"/>
      <c r="FV33" s="52"/>
      <c r="FW33" s="52"/>
      <c r="FX33" s="52"/>
      <c r="FY33" s="52"/>
      <c r="FZ33" s="52"/>
      <c r="GA33" s="52"/>
      <c r="GB33" s="52"/>
      <c r="GC33" s="52"/>
      <c r="GD33" s="52"/>
      <c r="GE33" s="52"/>
      <c r="GF33" s="52"/>
      <c r="GG33" s="52"/>
      <c r="GH33" s="52"/>
      <c r="GI33" s="52"/>
      <c r="GJ33" s="52"/>
      <c r="GK33" s="52"/>
      <c r="GL33" s="52"/>
      <c r="GM33" s="52"/>
      <c r="GN33" s="52"/>
      <c r="GO33" s="52"/>
      <c r="GP33" s="52"/>
      <c r="GQ33" s="52"/>
      <c r="GR33" s="52"/>
      <c r="GS33" s="52"/>
      <c r="GT33" s="52"/>
      <c r="GU33" s="52"/>
      <c r="GV33" s="52"/>
      <c r="GW33" s="52"/>
      <c r="GX33" s="52"/>
      <c r="GY33" s="52"/>
      <c r="GZ33" s="52"/>
      <c r="HA33" s="52"/>
      <c r="HB33" s="52"/>
      <c r="HC33" s="52"/>
      <c r="HD33" s="52"/>
      <c r="HE33" s="52"/>
      <c r="HF33" s="52"/>
      <c r="HG33" s="52"/>
      <c r="HH33" s="52"/>
      <c r="HI33" s="52"/>
      <c r="HJ33" s="52"/>
      <c r="HK33" s="52"/>
      <c r="HL33" s="52"/>
      <c r="HM33" s="52"/>
      <c r="HN33" s="52"/>
      <c r="HO33" s="52"/>
      <c r="HP33" s="52"/>
      <c r="HQ33" s="52"/>
      <c r="HR33" s="52"/>
      <c r="HS33" s="52"/>
      <c r="HT33" s="52"/>
      <c r="HU33" s="52"/>
      <c r="HV33" s="52"/>
      <c r="HW33" s="52"/>
      <c r="HX33" s="52"/>
      <c r="HY33" s="52"/>
      <c r="HZ33" s="52"/>
      <c r="IA33" s="52"/>
      <c r="IB33" s="52"/>
      <c r="IC33" s="52"/>
      <c r="ID33" s="52"/>
      <c r="IE33" s="52"/>
      <c r="IF33" s="52"/>
      <c r="IG33" s="52"/>
      <c r="IH33" s="52"/>
      <c r="II33" s="52"/>
      <c r="IJ33" s="52"/>
      <c r="IK33" s="52"/>
      <c r="IL33" s="52"/>
      <c r="IM33" s="52"/>
      <c r="IN33" s="52"/>
      <c r="IO33" s="52"/>
      <c r="IP33" s="52"/>
      <c r="IQ33" s="52"/>
      <c r="IR33" s="52"/>
      <c r="IS33" s="52"/>
      <c r="IT33" s="52"/>
      <c r="IU33" s="52"/>
      <c r="IV33" s="52"/>
    </row>
    <row r="34" ht="14.25" spans="1:256">
      <c r="A34" s="82" t="s">
        <v>2062</v>
      </c>
      <c r="B34" s="83">
        <v>208</v>
      </c>
      <c r="C34" s="84"/>
      <c r="D34" s="84"/>
      <c r="E34" s="85"/>
      <c r="F34" s="86"/>
      <c r="G34" s="103"/>
      <c r="H34" s="103"/>
      <c r="I34" s="122">
        <f>SUM(I35+I39)</f>
        <v>26757300</v>
      </c>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1"/>
      <c r="AM34" s="51"/>
      <c r="AN34" s="51"/>
      <c r="AO34" s="51"/>
      <c r="AP34" s="51"/>
      <c r="AQ34" s="51"/>
      <c r="AR34" s="51"/>
      <c r="AS34" s="51"/>
      <c r="AT34" s="51"/>
      <c r="AU34" s="51"/>
      <c r="AV34" s="51"/>
      <c r="AW34" s="51"/>
      <c r="AX34" s="51"/>
      <c r="AY34" s="51"/>
      <c r="AZ34" s="51"/>
      <c r="BA34" s="51"/>
      <c r="BB34" s="51"/>
      <c r="BC34" s="51"/>
      <c r="BD34" s="51"/>
      <c r="BE34" s="51"/>
      <c r="BF34" s="51"/>
      <c r="BG34" s="51"/>
      <c r="BH34" s="51"/>
      <c r="BI34" s="51"/>
      <c r="BJ34" s="51"/>
      <c r="BK34" s="51"/>
      <c r="BL34" s="51"/>
      <c r="BM34" s="51"/>
      <c r="BN34" s="51"/>
      <c r="BO34" s="51"/>
      <c r="BP34" s="51"/>
      <c r="BQ34" s="51"/>
      <c r="BR34" s="51"/>
      <c r="BS34" s="51"/>
      <c r="BT34" s="51"/>
      <c r="BU34" s="51"/>
      <c r="BV34" s="51"/>
      <c r="BW34" s="51"/>
      <c r="BX34" s="51"/>
      <c r="BY34" s="51"/>
      <c r="BZ34" s="51"/>
      <c r="CA34" s="51"/>
      <c r="CB34" s="51"/>
      <c r="CC34" s="51"/>
      <c r="CD34" s="51"/>
      <c r="CE34" s="51"/>
      <c r="CF34" s="51"/>
      <c r="CG34" s="51"/>
      <c r="CH34" s="51"/>
      <c r="CI34" s="51"/>
      <c r="CJ34" s="51"/>
      <c r="CK34" s="51"/>
      <c r="CL34" s="51"/>
      <c r="CM34" s="51"/>
      <c r="CN34" s="51"/>
      <c r="CO34" s="51"/>
      <c r="CP34" s="51"/>
      <c r="CQ34" s="51"/>
      <c r="CR34" s="51"/>
      <c r="CS34" s="51"/>
      <c r="CT34" s="51"/>
      <c r="CU34" s="51"/>
      <c r="CV34" s="51"/>
      <c r="CW34" s="51"/>
      <c r="CX34" s="51"/>
      <c r="CY34" s="51"/>
      <c r="CZ34" s="51"/>
      <c r="DA34" s="51"/>
      <c r="DB34" s="51"/>
      <c r="DC34" s="51"/>
      <c r="DD34" s="51"/>
      <c r="DE34" s="51"/>
      <c r="DF34" s="51"/>
      <c r="DG34" s="51"/>
      <c r="DH34" s="51"/>
      <c r="DI34" s="51"/>
      <c r="DJ34" s="51"/>
      <c r="DK34" s="51"/>
      <c r="DL34" s="51"/>
      <c r="DM34" s="51"/>
      <c r="DN34" s="51"/>
      <c r="DO34" s="51"/>
      <c r="DP34" s="51"/>
      <c r="DQ34" s="51"/>
      <c r="DR34" s="51"/>
      <c r="DS34" s="51"/>
      <c r="DT34" s="51"/>
      <c r="DU34" s="51"/>
      <c r="DV34" s="51"/>
      <c r="DW34" s="51"/>
      <c r="DX34" s="51"/>
      <c r="DY34" s="51"/>
      <c r="DZ34" s="51"/>
      <c r="EA34" s="51"/>
      <c r="EB34" s="51"/>
      <c r="EC34" s="51"/>
      <c r="ED34" s="51"/>
      <c r="EE34" s="51"/>
      <c r="EF34" s="51"/>
      <c r="EG34" s="51"/>
      <c r="EH34" s="51"/>
      <c r="EI34" s="51"/>
      <c r="EJ34" s="51"/>
      <c r="EK34" s="51"/>
      <c r="EL34" s="51"/>
      <c r="EM34" s="51"/>
      <c r="EN34" s="51"/>
      <c r="EO34" s="51"/>
      <c r="EP34" s="51"/>
      <c r="EQ34" s="51"/>
      <c r="ER34" s="51"/>
      <c r="ES34" s="51"/>
      <c r="ET34" s="51"/>
      <c r="EU34" s="51"/>
      <c r="EV34" s="51"/>
      <c r="EW34" s="51"/>
      <c r="EX34" s="51"/>
      <c r="EY34" s="51"/>
      <c r="EZ34" s="51"/>
      <c r="FA34" s="51"/>
      <c r="FB34" s="51"/>
      <c r="FC34" s="51"/>
      <c r="FD34" s="51"/>
      <c r="FE34" s="51"/>
      <c r="FF34" s="51"/>
      <c r="FG34" s="51"/>
      <c r="FH34" s="51"/>
      <c r="FI34" s="51"/>
      <c r="FJ34" s="51"/>
      <c r="FK34" s="51"/>
      <c r="FL34" s="51"/>
      <c r="FM34" s="51"/>
      <c r="FN34" s="51"/>
      <c r="FO34" s="51"/>
      <c r="FP34" s="51"/>
      <c r="FQ34" s="51"/>
      <c r="FR34" s="51"/>
      <c r="FS34" s="51"/>
      <c r="FT34" s="51"/>
      <c r="FU34" s="51"/>
      <c r="FV34" s="51"/>
      <c r="FW34" s="51"/>
      <c r="FX34" s="51"/>
      <c r="FY34" s="51"/>
      <c r="FZ34" s="51"/>
      <c r="GA34" s="51"/>
      <c r="GB34" s="51"/>
      <c r="GC34" s="51"/>
      <c r="GD34" s="51"/>
      <c r="GE34" s="51"/>
      <c r="GF34" s="51"/>
      <c r="GG34" s="51"/>
      <c r="GH34" s="51"/>
      <c r="GI34" s="51"/>
      <c r="GJ34" s="51"/>
      <c r="GK34" s="51"/>
      <c r="GL34" s="51"/>
      <c r="GM34" s="51"/>
      <c r="GN34" s="51"/>
      <c r="GO34" s="51"/>
      <c r="GP34" s="51"/>
      <c r="GQ34" s="51"/>
      <c r="GR34" s="51"/>
      <c r="GS34" s="51"/>
      <c r="GT34" s="51"/>
      <c r="GU34" s="51"/>
      <c r="GV34" s="51"/>
      <c r="GW34" s="51"/>
      <c r="GX34" s="51"/>
      <c r="GY34" s="51"/>
      <c r="GZ34" s="51"/>
      <c r="HA34" s="51"/>
      <c r="HB34" s="51"/>
      <c r="HC34" s="51"/>
      <c r="HD34" s="51"/>
      <c r="HE34" s="51"/>
      <c r="HF34" s="51"/>
      <c r="HG34" s="51"/>
      <c r="HH34" s="51"/>
      <c r="HI34" s="51"/>
      <c r="HJ34" s="51"/>
      <c r="HK34" s="51"/>
      <c r="HL34" s="51"/>
      <c r="HM34" s="51"/>
      <c r="HN34" s="51"/>
      <c r="HO34" s="51"/>
      <c r="HP34" s="51"/>
      <c r="HQ34" s="51"/>
      <c r="HR34" s="51"/>
      <c r="HS34" s="51"/>
      <c r="HT34" s="51"/>
      <c r="HU34" s="51"/>
      <c r="HV34" s="51"/>
      <c r="HW34" s="51"/>
      <c r="HX34" s="51"/>
      <c r="HY34" s="51"/>
      <c r="HZ34" s="51"/>
      <c r="IA34" s="51"/>
      <c r="IB34" s="51"/>
      <c r="IC34" s="51"/>
      <c r="ID34" s="51"/>
      <c r="IE34" s="51"/>
      <c r="IF34" s="51"/>
      <c r="IG34" s="51"/>
      <c r="IH34" s="51"/>
      <c r="II34" s="51"/>
      <c r="IJ34" s="51"/>
      <c r="IK34" s="51"/>
      <c r="IL34" s="51"/>
      <c r="IM34" s="51"/>
      <c r="IN34" s="51"/>
      <c r="IO34" s="51"/>
      <c r="IP34" s="51"/>
      <c r="IQ34" s="51"/>
      <c r="IR34" s="51"/>
      <c r="IS34" s="51"/>
      <c r="IT34" s="51"/>
      <c r="IU34" s="51"/>
      <c r="IV34" s="51"/>
    </row>
    <row r="35" ht="14.25" spans="1:256">
      <c r="A35" s="89" t="s">
        <v>2063</v>
      </c>
      <c r="B35" s="101">
        <v>208</v>
      </c>
      <c r="C35" s="91" t="s">
        <v>2064</v>
      </c>
      <c r="D35" s="91"/>
      <c r="E35" s="93"/>
      <c r="F35" s="101"/>
      <c r="G35" s="100"/>
      <c r="H35" s="101"/>
      <c r="I35" s="124">
        <f>SUM(I36:I37)</f>
        <v>26487300</v>
      </c>
      <c r="J35" s="51"/>
      <c r="K35" s="51"/>
      <c r="L35" s="51"/>
      <c r="M35" s="51"/>
      <c r="N35" s="51"/>
      <c r="O35" s="51"/>
      <c r="P35" s="51"/>
      <c r="Q35" s="51"/>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c r="AZ35" s="51"/>
      <c r="BA35" s="51"/>
      <c r="BB35" s="51"/>
      <c r="BC35" s="51"/>
      <c r="BD35" s="51"/>
      <c r="BE35" s="51"/>
      <c r="BF35" s="51"/>
      <c r="BG35" s="51"/>
      <c r="BH35" s="51"/>
      <c r="BI35" s="51"/>
      <c r="BJ35" s="51"/>
      <c r="BK35" s="51"/>
      <c r="BL35" s="51"/>
      <c r="BM35" s="51"/>
      <c r="BN35" s="51"/>
      <c r="BO35" s="51"/>
      <c r="BP35" s="51"/>
      <c r="BQ35" s="51"/>
      <c r="BR35" s="51"/>
      <c r="BS35" s="51"/>
      <c r="BT35" s="51"/>
      <c r="BU35" s="51"/>
      <c r="BV35" s="51"/>
      <c r="BW35" s="51"/>
      <c r="BX35" s="51"/>
      <c r="BY35" s="51"/>
      <c r="BZ35" s="51"/>
      <c r="CA35" s="51"/>
      <c r="CB35" s="51"/>
      <c r="CC35" s="51"/>
      <c r="CD35" s="51"/>
      <c r="CE35" s="51"/>
      <c r="CF35" s="51"/>
      <c r="CG35" s="51"/>
      <c r="CH35" s="51"/>
      <c r="CI35" s="51"/>
      <c r="CJ35" s="51"/>
      <c r="CK35" s="51"/>
      <c r="CL35" s="51"/>
      <c r="CM35" s="51"/>
      <c r="CN35" s="51"/>
      <c r="CO35" s="51"/>
      <c r="CP35" s="51"/>
      <c r="CQ35" s="51"/>
      <c r="CR35" s="51"/>
      <c r="CS35" s="51"/>
      <c r="CT35" s="51"/>
      <c r="CU35" s="51"/>
      <c r="CV35" s="51"/>
      <c r="CW35" s="51"/>
      <c r="CX35" s="51"/>
      <c r="CY35" s="51"/>
      <c r="CZ35" s="51"/>
      <c r="DA35" s="51"/>
      <c r="DB35" s="51"/>
      <c r="DC35" s="51"/>
      <c r="DD35" s="51"/>
      <c r="DE35" s="51"/>
      <c r="DF35" s="51"/>
      <c r="DG35" s="51"/>
      <c r="DH35" s="51"/>
      <c r="DI35" s="51"/>
      <c r="DJ35" s="51"/>
      <c r="DK35" s="51"/>
      <c r="DL35" s="51"/>
      <c r="DM35" s="51"/>
      <c r="DN35" s="51"/>
      <c r="DO35" s="51"/>
      <c r="DP35" s="51"/>
      <c r="DQ35" s="51"/>
      <c r="DR35" s="51"/>
      <c r="DS35" s="51"/>
      <c r="DT35" s="51"/>
      <c r="DU35" s="51"/>
      <c r="DV35" s="51"/>
      <c r="DW35" s="51"/>
      <c r="DX35" s="51"/>
      <c r="DY35" s="51"/>
      <c r="DZ35" s="51"/>
      <c r="EA35" s="51"/>
      <c r="EB35" s="51"/>
      <c r="EC35" s="51"/>
      <c r="ED35" s="51"/>
      <c r="EE35" s="51"/>
      <c r="EF35" s="51"/>
      <c r="EG35" s="51"/>
      <c r="EH35" s="51"/>
      <c r="EI35" s="51"/>
      <c r="EJ35" s="51"/>
      <c r="EK35" s="51"/>
      <c r="EL35" s="51"/>
      <c r="EM35" s="51"/>
      <c r="EN35" s="51"/>
      <c r="EO35" s="51"/>
      <c r="EP35" s="51"/>
      <c r="EQ35" s="51"/>
      <c r="ER35" s="51"/>
      <c r="ES35" s="51"/>
      <c r="ET35" s="51"/>
      <c r="EU35" s="51"/>
      <c r="EV35" s="51"/>
      <c r="EW35" s="51"/>
      <c r="EX35" s="51"/>
      <c r="EY35" s="51"/>
      <c r="EZ35" s="51"/>
      <c r="FA35" s="51"/>
      <c r="FB35" s="51"/>
      <c r="FC35" s="51"/>
      <c r="FD35" s="51"/>
      <c r="FE35" s="51"/>
      <c r="FF35" s="51"/>
      <c r="FG35" s="51"/>
      <c r="FH35" s="51"/>
      <c r="FI35" s="51"/>
      <c r="FJ35" s="51"/>
      <c r="FK35" s="51"/>
      <c r="FL35" s="51"/>
      <c r="FM35" s="51"/>
      <c r="FN35" s="51"/>
      <c r="FO35" s="51"/>
      <c r="FP35" s="51"/>
      <c r="FQ35" s="51"/>
      <c r="FR35" s="51"/>
      <c r="FS35" s="51"/>
      <c r="FT35" s="51"/>
      <c r="FU35" s="51"/>
      <c r="FV35" s="51"/>
      <c r="FW35" s="51"/>
      <c r="FX35" s="51"/>
      <c r="FY35" s="51"/>
      <c r="FZ35" s="51"/>
      <c r="GA35" s="51"/>
      <c r="GB35" s="51"/>
      <c r="GC35" s="51"/>
      <c r="GD35" s="51"/>
      <c r="GE35" s="51"/>
      <c r="GF35" s="51"/>
      <c r="GG35" s="51"/>
      <c r="GH35" s="51"/>
      <c r="GI35" s="51"/>
      <c r="GJ35" s="51"/>
      <c r="GK35" s="51"/>
      <c r="GL35" s="51"/>
      <c r="GM35" s="51"/>
      <c r="GN35" s="51"/>
      <c r="GO35" s="51"/>
      <c r="GP35" s="51"/>
      <c r="GQ35" s="51"/>
      <c r="GR35" s="51"/>
      <c r="GS35" s="51"/>
      <c r="GT35" s="51"/>
      <c r="GU35" s="51"/>
      <c r="GV35" s="51"/>
      <c r="GW35" s="51"/>
      <c r="GX35" s="51"/>
      <c r="GY35" s="51"/>
      <c r="GZ35" s="51"/>
      <c r="HA35" s="51"/>
      <c r="HB35" s="51"/>
      <c r="HC35" s="51"/>
      <c r="HD35" s="51"/>
      <c r="HE35" s="51"/>
      <c r="HF35" s="51"/>
      <c r="HG35" s="51"/>
      <c r="HH35" s="51"/>
      <c r="HI35" s="51"/>
      <c r="HJ35" s="51"/>
      <c r="HK35" s="51"/>
      <c r="HL35" s="51"/>
      <c r="HM35" s="51"/>
      <c r="HN35" s="51"/>
      <c r="HO35" s="51"/>
      <c r="HP35" s="51"/>
      <c r="HQ35" s="51"/>
      <c r="HR35" s="51"/>
      <c r="HS35" s="51"/>
      <c r="HT35" s="51"/>
      <c r="HU35" s="51"/>
      <c r="HV35" s="51"/>
      <c r="HW35" s="51"/>
      <c r="HX35" s="51"/>
      <c r="HY35" s="51"/>
      <c r="HZ35" s="51"/>
      <c r="IA35" s="51"/>
      <c r="IB35" s="51"/>
      <c r="IC35" s="51"/>
      <c r="ID35" s="51"/>
      <c r="IE35" s="51"/>
      <c r="IF35" s="51"/>
      <c r="IG35" s="51"/>
      <c r="IH35" s="51"/>
      <c r="II35" s="51"/>
      <c r="IJ35" s="51"/>
      <c r="IK35" s="51"/>
      <c r="IL35" s="51"/>
      <c r="IM35" s="51"/>
      <c r="IN35" s="51"/>
      <c r="IO35" s="51"/>
      <c r="IP35" s="51"/>
      <c r="IQ35" s="51"/>
      <c r="IR35" s="51"/>
      <c r="IS35" s="51"/>
      <c r="IT35" s="51"/>
      <c r="IU35" s="51"/>
      <c r="IV35" s="51"/>
    </row>
    <row r="36" ht="14.25" spans="1:256">
      <c r="A36" s="89" t="s">
        <v>2065</v>
      </c>
      <c r="B36" s="104"/>
      <c r="C36" s="91"/>
      <c r="D36" s="91"/>
      <c r="E36" s="93" t="s">
        <v>2057</v>
      </c>
      <c r="F36" s="93" t="s">
        <v>2066</v>
      </c>
      <c r="G36" s="102" t="s">
        <v>2067</v>
      </c>
      <c r="H36" s="102" t="s">
        <v>2068</v>
      </c>
      <c r="I36" s="125">
        <v>16203600</v>
      </c>
      <c r="J36" s="51"/>
      <c r="K36" s="51"/>
      <c r="L36" s="51"/>
      <c r="M36" s="51"/>
      <c r="N36" s="51"/>
      <c r="O36" s="51"/>
      <c r="P36" s="51"/>
      <c r="Q36" s="51"/>
      <c r="R36" s="51"/>
      <c r="S36" s="51"/>
      <c r="T36" s="51"/>
      <c r="U36" s="51"/>
      <c r="V36" s="51"/>
      <c r="W36" s="51"/>
      <c r="X36" s="51"/>
      <c r="Y36" s="51"/>
      <c r="Z36" s="51"/>
      <c r="AA36" s="51"/>
      <c r="AB36" s="51"/>
      <c r="AC36" s="51"/>
      <c r="AD36" s="51"/>
      <c r="AE36" s="51"/>
      <c r="AF36" s="51"/>
      <c r="AG36" s="51"/>
      <c r="AH36" s="51"/>
      <c r="AI36" s="51"/>
      <c r="AJ36" s="51"/>
      <c r="AK36" s="51"/>
      <c r="AL36" s="51"/>
      <c r="AM36" s="51"/>
      <c r="AN36" s="51"/>
      <c r="AO36" s="51"/>
      <c r="AP36" s="51"/>
      <c r="AQ36" s="51"/>
      <c r="AR36" s="51"/>
      <c r="AS36" s="51"/>
      <c r="AT36" s="51"/>
      <c r="AU36" s="51"/>
      <c r="AV36" s="51"/>
      <c r="AW36" s="51"/>
      <c r="AX36" s="51"/>
      <c r="AY36" s="51"/>
      <c r="AZ36" s="51"/>
      <c r="BA36" s="51"/>
      <c r="BB36" s="51"/>
      <c r="BC36" s="51"/>
      <c r="BD36" s="51"/>
      <c r="BE36" s="51"/>
      <c r="BF36" s="51"/>
      <c r="BG36" s="51"/>
      <c r="BH36" s="51"/>
      <c r="BI36" s="51"/>
      <c r="BJ36" s="51"/>
      <c r="BK36" s="51"/>
      <c r="BL36" s="51"/>
      <c r="BM36" s="51"/>
      <c r="BN36" s="51"/>
      <c r="BO36" s="51"/>
      <c r="BP36" s="51"/>
      <c r="BQ36" s="51"/>
      <c r="BR36" s="51"/>
      <c r="BS36" s="51"/>
      <c r="BT36" s="51"/>
      <c r="BU36" s="51"/>
      <c r="BV36" s="51"/>
      <c r="BW36" s="51"/>
      <c r="BX36" s="51"/>
      <c r="BY36" s="51"/>
      <c r="BZ36" s="51"/>
      <c r="CA36" s="51"/>
      <c r="CB36" s="51"/>
      <c r="CC36" s="51"/>
      <c r="CD36" s="51"/>
      <c r="CE36" s="51"/>
      <c r="CF36" s="51"/>
      <c r="CG36" s="51"/>
      <c r="CH36" s="51"/>
      <c r="CI36" s="51"/>
      <c r="CJ36" s="51"/>
      <c r="CK36" s="51"/>
      <c r="CL36" s="51"/>
      <c r="CM36" s="51"/>
      <c r="CN36" s="51"/>
      <c r="CO36" s="51"/>
      <c r="CP36" s="51"/>
      <c r="CQ36" s="51"/>
      <c r="CR36" s="51"/>
      <c r="CS36" s="51"/>
      <c r="CT36" s="51"/>
      <c r="CU36" s="51"/>
      <c r="CV36" s="51"/>
      <c r="CW36" s="51"/>
      <c r="CX36" s="51"/>
      <c r="CY36" s="51"/>
      <c r="CZ36" s="51"/>
      <c r="DA36" s="51"/>
      <c r="DB36" s="51"/>
      <c r="DC36" s="51"/>
      <c r="DD36" s="51"/>
      <c r="DE36" s="51"/>
      <c r="DF36" s="51"/>
      <c r="DG36" s="51"/>
      <c r="DH36" s="51"/>
      <c r="DI36" s="51"/>
      <c r="DJ36" s="51"/>
      <c r="DK36" s="51"/>
      <c r="DL36" s="51"/>
      <c r="DM36" s="51"/>
      <c r="DN36" s="51"/>
      <c r="DO36" s="51"/>
      <c r="DP36" s="51"/>
      <c r="DQ36" s="51"/>
      <c r="DR36" s="51"/>
      <c r="DS36" s="51"/>
      <c r="DT36" s="51"/>
      <c r="DU36" s="51"/>
      <c r="DV36" s="51"/>
      <c r="DW36" s="51"/>
      <c r="DX36" s="51"/>
      <c r="DY36" s="51"/>
      <c r="DZ36" s="51"/>
      <c r="EA36" s="51"/>
      <c r="EB36" s="51"/>
      <c r="EC36" s="51"/>
      <c r="ED36" s="51"/>
      <c r="EE36" s="51"/>
      <c r="EF36" s="51"/>
      <c r="EG36" s="51"/>
      <c r="EH36" s="51"/>
      <c r="EI36" s="51"/>
      <c r="EJ36" s="51"/>
      <c r="EK36" s="51"/>
      <c r="EL36" s="51"/>
      <c r="EM36" s="51"/>
      <c r="EN36" s="51"/>
      <c r="EO36" s="51"/>
      <c r="EP36" s="51"/>
      <c r="EQ36" s="51"/>
      <c r="ER36" s="51"/>
      <c r="ES36" s="51"/>
      <c r="ET36" s="51"/>
      <c r="EU36" s="51"/>
      <c r="EV36" s="51"/>
      <c r="EW36" s="51"/>
      <c r="EX36" s="51"/>
      <c r="EY36" s="51"/>
      <c r="EZ36" s="51"/>
      <c r="FA36" s="51"/>
      <c r="FB36" s="51"/>
      <c r="FC36" s="51"/>
      <c r="FD36" s="51"/>
      <c r="FE36" s="51"/>
      <c r="FF36" s="51"/>
      <c r="FG36" s="51"/>
      <c r="FH36" s="51"/>
      <c r="FI36" s="51"/>
      <c r="FJ36" s="51"/>
      <c r="FK36" s="51"/>
      <c r="FL36" s="51"/>
      <c r="FM36" s="51"/>
      <c r="FN36" s="51"/>
      <c r="FO36" s="51"/>
      <c r="FP36" s="51"/>
      <c r="FQ36" s="51"/>
      <c r="FR36" s="51"/>
      <c r="FS36" s="51"/>
      <c r="FT36" s="51"/>
      <c r="FU36" s="51"/>
      <c r="FV36" s="51"/>
      <c r="FW36" s="51"/>
      <c r="FX36" s="51"/>
      <c r="FY36" s="51"/>
      <c r="FZ36" s="51"/>
      <c r="GA36" s="51"/>
      <c r="GB36" s="51"/>
      <c r="GC36" s="51"/>
      <c r="GD36" s="51"/>
      <c r="GE36" s="51"/>
      <c r="GF36" s="51"/>
      <c r="GG36" s="51"/>
      <c r="GH36" s="51"/>
      <c r="GI36" s="51"/>
      <c r="GJ36" s="51"/>
      <c r="GK36" s="51"/>
      <c r="GL36" s="51"/>
      <c r="GM36" s="51"/>
      <c r="GN36" s="51"/>
      <c r="GO36" s="51"/>
      <c r="GP36" s="51"/>
      <c r="GQ36" s="51"/>
      <c r="GR36" s="51"/>
      <c r="GS36" s="51"/>
      <c r="GT36" s="51"/>
      <c r="GU36" s="51"/>
      <c r="GV36" s="51"/>
      <c r="GW36" s="51"/>
      <c r="GX36" s="51"/>
      <c r="GY36" s="51"/>
      <c r="GZ36" s="51"/>
      <c r="HA36" s="51"/>
      <c r="HB36" s="51"/>
      <c r="HC36" s="51"/>
      <c r="HD36" s="51"/>
      <c r="HE36" s="51"/>
      <c r="HF36" s="51"/>
      <c r="HG36" s="51"/>
      <c r="HH36" s="51"/>
      <c r="HI36" s="51"/>
      <c r="HJ36" s="51"/>
      <c r="HK36" s="51"/>
      <c r="HL36" s="51"/>
      <c r="HM36" s="51"/>
      <c r="HN36" s="51"/>
      <c r="HO36" s="51"/>
      <c r="HP36" s="51"/>
      <c r="HQ36" s="51"/>
      <c r="HR36" s="51"/>
      <c r="HS36" s="51"/>
      <c r="HT36" s="51"/>
      <c r="HU36" s="51"/>
      <c r="HV36" s="51"/>
      <c r="HW36" s="51"/>
      <c r="HX36" s="51"/>
      <c r="HY36" s="51"/>
      <c r="HZ36" s="51"/>
      <c r="IA36" s="51"/>
      <c r="IB36" s="51"/>
      <c r="IC36" s="51"/>
      <c r="ID36" s="51"/>
      <c r="IE36" s="51"/>
      <c r="IF36" s="51"/>
      <c r="IG36" s="51"/>
      <c r="IH36" s="51"/>
      <c r="II36" s="51"/>
      <c r="IJ36" s="51"/>
      <c r="IK36" s="51"/>
      <c r="IL36" s="51"/>
      <c r="IM36" s="51"/>
      <c r="IN36" s="51"/>
      <c r="IO36" s="51"/>
      <c r="IP36" s="51"/>
      <c r="IQ36" s="51"/>
      <c r="IR36" s="51"/>
      <c r="IS36" s="51"/>
      <c r="IT36" s="51"/>
      <c r="IU36" s="51"/>
      <c r="IV36" s="51"/>
    </row>
    <row r="37" ht="14.25" spans="1:256">
      <c r="A37" s="89" t="s">
        <v>2069</v>
      </c>
      <c r="B37" s="104"/>
      <c r="C37" s="91"/>
      <c r="D37" s="91"/>
      <c r="E37" s="93" t="s">
        <v>2057</v>
      </c>
      <c r="F37" s="93" t="s">
        <v>2066</v>
      </c>
      <c r="G37" s="102" t="s">
        <v>2067</v>
      </c>
      <c r="H37" s="102" t="s">
        <v>2068</v>
      </c>
      <c r="I37" s="125">
        <v>10283700</v>
      </c>
      <c r="J37" s="51"/>
      <c r="K37" s="51"/>
      <c r="L37" s="51"/>
      <c r="M37" s="51"/>
      <c r="N37" s="51"/>
      <c r="O37" s="51"/>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c r="AZ37" s="51"/>
      <c r="BA37" s="51"/>
      <c r="BB37" s="51"/>
      <c r="BC37" s="51"/>
      <c r="BD37" s="51"/>
      <c r="BE37" s="51"/>
      <c r="BF37" s="51"/>
      <c r="BG37" s="51"/>
      <c r="BH37" s="51"/>
      <c r="BI37" s="51"/>
      <c r="BJ37" s="51"/>
      <c r="BK37" s="51"/>
      <c r="BL37" s="51"/>
      <c r="BM37" s="51"/>
      <c r="BN37" s="51"/>
      <c r="BO37" s="51"/>
      <c r="BP37" s="51"/>
      <c r="BQ37" s="51"/>
      <c r="BR37" s="51"/>
      <c r="BS37" s="51"/>
      <c r="BT37" s="51"/>
      <c r="BU37" s="51"/>
      <c r="BV37" s="51"/>
      <c r="BW37" s="51"/>
      <c r="BX37" s="51"/>
      <c r="BY37" s="51"/>
      <c r="BZ37" s="51"/>
      <c r="CA37" s="51"/>
      <c r="CB37" s="51"/>
      <c r="CC37" s="51"/>
      <c r="CD37" s="51"/>
      <c r="CE37" s="51"/>
      <c r="CF37" s="51"/>
      <c r="CG37" s="51"/>
      <c r="CH37" s="51"/>
      <c r="CI37" s="51"/>
      <c r="CJ37" s="51"/>
      <c r="CK37" s="51"/>
      <c r="CL37" s="51"/>
      <c r="CM37" s="51"/>
      <c r="CN37" s="51"/>
      <c r="CO37" s="51"/>
      <c r="CP37" s="51"/>
      <c r="CQ37" s="51"/>
      <c r="CR37" s="51"/>
      <c r="CS37" s="51"/>
      <c r="CT37" s="51"/>
      <c r="CU37" s="51"/>
      <c r="CV37" s="51"/>
      <c r="CW37" s="51"/>
      <c r="CX37" s="51"/>
      <c r="CY37" s="51"/>
      <c r="CZ37" s="51"/>
      <c r="DA37" s="51"/>
      <c r="DB37" s="51"/>
      <c r="DC37" s="51"/>
      <c r="DD37" s="51"/>
      <c r="DE37" s="51"/>
      <c r="DF37" s="51"/>
      <c r="DG37" s="51"/>
      <c r="DH37" s="51"/>
      <c r="DI37" s="51"/>
      <c r="DJ37" s="51"/>
      <c r="DK37" s="51"/>
      <c r="DL37" s="51"/>
      <c r="DM37" s="51"/>
      <c r="DN37" s="51"/>
      <c r="DO37" s="51"/>
      <c r="DP37" s="51"/>
      <c r="DQ37" s="51"/>
      <c r="DR37" s="51"/>
      <c r="DS37" s="51"/>
      <c r="DT37" s="51"/>
      <c r="DU37" s="51"/>
      <c r="DV37" s="51"/>
      <c r="DW37" s="51"/>
      <c r="DX37" s="51"/>
      <c r="DY37" s="51"/>
      <c r="DZ37" s="51"/>
      <c r="EA37" s="51"/>
      <c r="EB37" s="51"/>
      <c r="EC37" s="51"/>
      <c r="ED37" s="51"/>
      <c r="EE37" s="51"/>
      <c r="EF37" s="51"/>
      <c r="EG37" s="51"/>
      <c r="EH37" s="51"/>
      <c r="EI37" s="51"/>
      <c r="EJ37" s="51"/>
      <c r="EK37" s="51"/>
      <c r="EL37" s="51"/>
      <c r="EM37" s="51"/>
      <c r="EN37" s="51"/>
      <c r="EO37" s="51"/>
      <c r="EP37" s="51"/>
      <c r="EQ37" s="51"/>
      <c r="ER37" s="51"/>
      <c r="ES37" s="51"/>
      <c r="ET37" s="51"/>
      <c r="EU37" s="51"/>
      <c r="EV37" s="51"/>
      <c r="EW37" s="51"/>
      <c r="EX37" s="51"/>
      <c r="EY37" s="51"/>
      <c r="EZ37" s="51"/>
      <c r="FA37" s="51"/>
      <c r="FB37" s="51"/>
      <c r="FC37" s="51"/>
      <c r="FD37" s="51"/>
      <c r="FE37" s="51"/>
      <c r="FF37" s="51"/>
      <c r="FG37" s="51"/>
      <c r="FH37" s="51"/>
      <c r="FI37" s="51"/>
      <c r="FJ37" s="51"/>
      <c r="FK37" s="51"/>
      <c r="FL37" s="51"/>
      <c r="FM37" s="51"/>
      <c r="FN37" s="51"/>
      <c r="FO37" s="51"/>
      <c r="FP37" s="51"/>
      <c r="FQ37" s="51"/>
      <c r="FR37" s="51"/>
      <c r="FS37" s="51"/>
      <c r="FT37" s="51"/>
      <c r="FU37" s="51"/>
      <c r="FV37" s="51"/>
      <c r="FW37" s="51"/>
      <c r="FX37" s="51"/>
      <c r="FY37" s="51"/>
      <c r="FZ37" s="51"/>
      <c r="GA37" s="51"/>
      <c r="GB37" s="51"/>
      <c r="GC37" s="51"/>
      <c r="GD37" s="51"/>
      <c r="GE37" s="51"/>
      <c r="GF37" s="51"/>
      <c r="GG37" s="51"/>
      <c r="GH37" s="51"/>
      <c r="GI37" s="51"/>
      <c r="GJ37" s="51"/>
      <c r="GK37" s="51"/>
      <c r="GL37" s="51"/>
      <c r="GM37" s="51"/>
      <c r="GN37" s="51"/>
      <c r="GO37" s="51"/>
      <c r="GP37" s="51"/>
      <c r="GQ37" s="51"/>
      <c r="GR37" s="51"/>
      <c r="GS37" s="51"/>
      <c r="GT37" s="51"/>
      <c r="GU37" s="51"/>
      <c r="GV37" s="51"/>
      <c r="GW37" s="51"/>
      <c r="GX37" s="51"/>
      <c r="GY37" s="51"/>
      <c r="GZ37" s="51"/>
      <c r="HA37" s="51"/>
      <c r="HB37" s="51"/>
      <c r="HC37" s="51"/>
      <c r="HD37" s="51"/>
      <c r="HE37" s="51"/>
      <c r="HF37" s="51"/>
      <c r="HG37" s="51"/>
      <c r="HH37" s="51"/>
      <c r="HI37" s="51"/>
      <c r="HJ37" s="51"/>
      <c r="HK37" s="51"/>
      <c r="HL37" s="51"/>
      <c r="HM37" s="51"/>
      <c r="HN37" s="51"/>
      <c r="HO37" s="51"/>
      <c r="HP37" s="51"/>
      <c r="HQ37" s="51"/>
      <c r="HR37" s="51"/>
      <c r="HS37" s="51"/>
      <c r="HT37" s="51"/>
      <c r="HU37" s="51"/>
      <c r="HV37" s="51"/>
      <c r="HW37" s="51"/>
      <c r="HX37" s="51"/>
      <c r="HY37" s="51"/>
      <c r="HZ37" s="51"/>
      <c r="IA37" s="51"/>
      <c r="IB37" s="51"/>
      <c r="IC37" s="51"/>
      <c r="ID37" s="51"/>
      <c r="IE37" s="51"/>
      <c r="IF37" s="51"/>
      <c r="IG37" s="51"/>
      <c r="IH37" s="51"/>
      <c r="II37" s="51"/>
      <c r="IJ37" s="51"/>
      <c r="IK37" s="51"/>
      <c r="IL37" s="51"/>
      <c r="IM37" s="51"/>
      <c r="IN37" s="51"/>
      <c r="IO37" s="51"/>
      <c r="IP37" s="51"/>
      <c r="IQ37" s="51"/>
      <c r="IR37" s="51"/>
      <c r="IS37" s="51"/>
      <c r="IT37" s="51"/>
      <c r="IU37" s="51"/>
      <c r="IV37" s="51"/>
    </row>
    <row r="38" ht="14.25" spans="1:256">
      <c r="A38" s="89"/>
      <c r="B38" s="91"/>
      <c r="C38" s="91"/>
      <c r="D38" s="91"/>
      <c r="E38" s="93"/>
      <c r="F38" s="106"/>
      <c r="G38" s="102"/>
      <c r="H38" s="102"/>
      <c r="I38" s="124"/>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1"/>
      <c r="AS38" s="51"/>
      <c r="AT38" s="51"/>
      <c r="AU38" s="51"/>
      <c r="AV38" s="51"/>
      <c r="AW38" s="51"/>
      <c r="AX38" s="51"/>
      <c r="AY38" s="51"/>
      <c r="AZ38" s="51"/>
      <c r="BA38" s="51"/>
      <c r="BB38" s="51"/>
      <c r="BC38" s="51"/>
      <c r="BD38" s="51"/>
      <c r="BE38" s="51"/>
      <c r="BF38" s="51"/>
      <c r="BG38" s="51"/>
      <c r="BH38" s="51"/>
      <c r="BI38" s="51"/>
      <c r="BJ38" s="51"/>
      <c r="BK38" s="51"/>
      <c r="BL38" s="51"/>
      <c r="BM38" s="51"/>
      <c r="BN38" s="51"/>
      <c r="BO38" s="51"/>
      <c r="BP38" s="51"/>
      <c r="BQ38" s="51"/>
      <c r="BR38" s="51"/>
      <c r="BS38" s="51"/>
      <c r="BT38" s="51"/>
      <c r="BU38" s="51"/>
      <c r="BV38" s="51"/>
      <c r="BW38" s="51"/>
      <c r="BX38" s="51"/>
      <c r="BY38" s="51"/>
      <c r="BZ38" s="51"/>
      <c r="CA38" s="51"/>
      <c r="CB38" s="51"/>
      <c r="CC38" s="51"/>
      <c r="CD38" s="51"/>
      <c r="CE38" s="51"/>
      <c r="CF38" s="51"/>
      <c r="CG38" s="51"/>
      <c r="CH38" s="51"/>
      <c r="CI38" s="51"/>
      <c r="CJ38" s="51"/>
      <c r="CK38" s="51"/>
      <c r="CL38" s="51"/>
      <c r="CM38" s="51"/>
      <c r="CN38" s="51"/>
      <c r="CO38" s="51"/>
      <c r="CP38" s="51"/>
      <c r="CQ38" s="51"/>
      <c r="CR38" s="51"/>
      <c r="CS38" s="51"/>
      <c r="CT38" s="51"/>
      <c r="CU38" s="51"/>
      <c r="CV38" s="51"/>
      <c r="CW38" s="51"/>
      <c r="CX38" s="51"/>
      <c r="CY38" s="51"/>
      <c r="CZ38" s="51"/>
      <c r="DA38" s="51"/>
      <c r="DB38" s="51"/>
      <c r="DC38" s="51"/>
      <c r="DD38" s="51"/>
      <c r="DE38" s="51"/>
      <c r="DF38" s="51"/>
      <c r="DG38" s="51"/>
      <c r="DH38" s="51"/>
      <c r="DI38" s="51"/>
      <c r="DJ38" s="51"/>
      <c r="DK38" s="51"/>
      <c r="DL38" s="51"/>
      <c r="DM38" s="51"/>
      <c r="DN38" s="51"/>
      <c r="DO38" s="51"/>
      <c r="DP38" s="51"/>
      <c r="DQ38" s="51"/>
      <c r="DR38" s="51"/>
      <c r="DS38" s="51"/>
      <c r="DT38" s="51"/>
      <c r="DU38" s="51"/>
      <c r="DV38" s="51"/>
      <c r="DW38" s="51"/>
      <c r="DX38" s="51"/>
      <c r="DY38" s="51"/>
      <c r="DZ38" s="51"/>
      <c r="EA38" s="51"/>
      <c r="EB38" s="51"/>
      <c r="EC38" s="51"/>
      <c r="ED38" s="51"/>
      <c r="EE38" s="51"/>
      <c r="EF38" s="51"/>
      <c r="EG38" s="51"/>
      <c r="EH38" s="51"/>
      <c r="EI38" s="51"/>
      <c r="EJ38" s="51"/>
      <c r="EK38" s="51"/>
      <c r="EL38" s="51"/>
      <c r="EM38" s="51"/>
      <c r="EN38" s="51"/>
      <c r="EO38" s="51"/>
      <c r="EP38" s="51"/>
      <c r="EQ38" s="51"/>
      <c r="ER38" s="51"/>
      <c r="ES38" s="51"/>
      <c r="ET38" s="51"/>
      <c r="EU38" s="51"/>
      <c r="EV38" s="51"/>
      <c r="EW38" s="51"/>
      <c r="EX38" s="51"/>
      <c r="EY38" s="51"/>
      <c r="EZ38" s="51"/>
      <c r="FA38" s="51"/>
      <c r="FB38" s="51"/>
      <c r="FC38" s="51"/>
      <c r="FD38" s="51"/>
      <c r="FE38" s="51"/>
      <c r="FF38" s="51"/>
      <c r="FG38" s="51"/>
      <c r="FH38" s="51"/>
      <c r="FI38" s="51"/>
      <c r="FJ38" s="51"/>
      <c r="FK38" s="51"/>
      <c r="FL38" s="51"/>
      <c r="FM38" s="51"/>
      <c r="FN38" s="51"/>
      <c r="FO38" s="51"/>
      <c r="FP38" s="51"/>
      <c r="FQ38" s="51"/>
      <c r="FR38" s="51"/>
      <c r="FS38" s="51"/>
      <c r="FT38" s="51"/>
      <c r="FU38" s="51"/>
      <c r="FV38" s="51"/>
      <c r="FW38" s="51"/>
      <c r="FX38" s="51"/>
      <c r="FY38" s="51"/>
      <c r="FZ38" s="51"/>
      <c r="GA38" s="51"/>
      <c r="GB38" s="51"/>
      <c r="GC38" s="51"/>
      <c r="GD38" s="51"/>
      <c r="GE38" s="51"/>
      <c r="GF38" s="51"/>
      <c r="GG38" s="51"/>
      <c r="GH38" s="51"/>
      <c r="GI38" s="51"/>
      <c r="GJ38" s="51"/>
      <c r="GK38" s="51"/>
      <c r="GL38" s="51"/>
      <c r="GM38" s="51"/>
      <c r="GN38" s="51"/>
      <c r="GO38" s="51"/>
      <c r="GP38" s="51"/>
      <c r="GQ38" s="51"/>
      <c r="GR38" s="51"/>
      <c r="GS38" s="51"/>
      <c r="GT38" s="51"/>
      <c r="GU38" s="51"/>
      <c r="GV38" s="51"/>
      <c r="GW38" s="51"/>
      <c r="GX38" s="51"/>
      <c r="GY38" s="51"/>
      <c r="GZ38" s="51"/>
      <c r="HA38" s="51"/>
      <c r="HB38" s="51"/>
      <c r="HC38" s="51"/>
      <c r="HD38" s="51"/>
      <c r="HE38" s="51"/>
      <c r="HF38" s="51"/>
      <c r="HG38" s="51"/>
      <c r="HH38" s="51"/>
      <c r="HI38" s="51"/>
      <c r="HJ38" s="51"/>
      <c r="HK38" s="51"/>
      <c r="HL38" s="51"/>
      <c r="HM38" s="51"/>
      <c r="HN38" s="51"/>
      <c r="HO38" s="51"/>
      <c r="HP38" s="51"/>
      <c r="HQ38" s="51"/>
      <c r="HR38" s="51"/>
      <c r="HS38" s="51"/>
      <c r="HT38" s="51"/>
      <c r="HU38" s="51"/>
      <c r="HV38" s="51"/>
      <c r="HW38" s="51"/>
      <c r="HX38" s="51"/>
      <c r="HY38" s="51"/>
      <c r="HZ38" s="51"/>
      <c r="IA38" s="51"/>
      <c r="IB38" s="51"/>
      <c r="IC38" s="51"/>
      <c r="ID38" s="51"/>
      <c r="IE38" s="51"/>
      <c r="IF38" s="51"/>
      <c r="IG38" s="51"/>
      <c r="IH38" s="51"/>
      <c r="II38" s="51"/>
      <c r="IJ38" s="51"/>
      <c r="IK38" s="51"/>
      <c r="IL38" s="51"/>
      <c r="IM38" s="51"/>
      <c r="IN38" s="51"/>
      <c r="IO38" s="51"/>
      <c r="IP38" s="51"/>
      <c r="IQ38" s="51"/>
      <c r="IR38" s="51"/>
      <c r="IS38" s="51"/>
      <c r="IT38" s="51"/>
      <c r="IU38" s="51"/>
      <c r="IV38" s="51"/>
    </row>
    <row r="39" ht="14.25" spans="1:256">
      <c r="A39" s="89" t="s">
        <v>2070</v>
      </c>
      <c r="B39" s="101">
        <v>208</v>
      </c>
      <c r="C39" s="91" t="s">
        <v>2071</v>
      </c>
      <c r="D39" s="91"/>
      <c r="E39" s="93"/>
      <c r="F39" s="98"/>
      <c r="G39" s="102"/>
      <c r="H39" s="102"/>
      <c r="I39" s="124">
        <f>SUM(I40)</f>
        <v>270000</v>
      </c>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1"/>
      <c r="AM39" s="51"/>
      <c r="AN39" s="51"/>
      <c r="AO39" s="51"/>
      <c r="AP39" s="51"/>
      <c r="AQ39" s="51"/>
      <c r="AR39" s="51"/>
      <c r="AS39" s="51"/>
      <c r="AT39" s="51"/>
      <c r="AU39" s="51"/>
      <c r="AV39" s="51"/>
      <c r="AW39" s="51"/>
      <c r="AX39" s="51"/>
      <c r="AY39" s="51"/>
      <c r="AZ39" s="51"/>
      <c r="BA39" s="51"/>
      <c r="BB39" s="51"/>
      <c r="BC39" s="51"/>
      <c r="BD39" s="51"/>
      <c r="BE39" s="51"/>
      <c r="BF39" s="51"/>
      <c r="BG39" s="51"/>
      <c r="BH39" s="51"/>
      <c r="BI39" s="51"/>
      <c r="BJ39" s="51"/>
      <c r="BK39" s="51"/>
      <c r="BL39" s="51"/>
      <c r="BM39" s="51"/>
      <c r="BN39" s="51"/>
      <c r="BO39" s="51"/>
      <c r="BP39" s="51"/>
      <c r="BQ39" s="51"/>
      <c r="BR39" s="51"/>
      <c r="BS39" s="51"/>
      <c r="BT39" s="51"/>
      <c r="BU39" s="51"/>
      <c r="BV39" s="51"/>
      <c r="BW39" s="51"/>
      <c r="BX39" s="51"/>
      <c r="BY39" s="51"/>
      <c r="BZ39" s="51"/>
      <c r="CA39" s="51"/>
      <c r="CB39" s="51"/>
      <c r="CC39" s="51"/>
      <c r="CD39" s="51"/>
      <c r="CE39" s="51"/>
      <c r="CF39" s="51"/>
      <c r="CG39" s="51"/>
      <c r="CH39" s="51"/>
      <c r="CI39" s="51"/>
      <c r="CJ39" s="51"/>
      <c r="CK39" s="51"/>
      <c r="CL39" s="51"/>
      <c r="CM39" s="51"/>
      <c r="CN39" s="51"/>
      <c r="CO39" s="51"/>
      <c r="CP39" s="51"/>
      <c r="CQ39" s="51"/>
      <c r="CR39" s="51"/>
      <c r="CS39" s="51"/>
      <c r="CT39" s="51"/>
      <c r="CU39" s="51"/>
      <c r="CV39" s="51"/>
      <c r="CW39" s="51"/>
      <c r="CX39" s="51"/>
      <c r="CY39" s="51"/>
      <c r="CZ39" s="51"/>
      <c r="DA39" s="51"/>
      <c r="DB39" s="51"/>
      <c r="DC39" s="51"/>
      <c r="DD39" s="51"/>
      <c r="DE39" s="51"/>
      <c r="DF39" s="51"/>
      <c r="DG39" s="51"/>
      <c r="DH39" s="51"/>
      <c r="DI39" s="51"/>
      <c r="DJ39" s="51"/>
      <c r="DK39" s="51"/>
      <c r="DL39" s="51"/>
      <c r="DM39" s="51"/>
      <c r="DN39" s="51"/>
      <c r="DO39" s="51"/>
      <c r="DP39" s="51"/>
      <c r="DQ39" s="51"/>
      <c r="DR39" s="51"/>
      <c r="DS39" s="51"/>
      <c r="DT39" s="51"/>
      <c r="DU39" s="51"/>
      <c r="DV39" s="51"/>
      <c r="DW39" s="51"/>
      <c r="DX39" s="51"/>
      <c r="DY39" s="51"/>
      <c r="DZ39" s="51"/>
      <c r="EA39" s="51"/>
      <c r="EB39" s="51"/>
      <c r="EC39" s="51"/>
      <c r="ED39" s="51"/>
      <c r="EE39" s="51"/>
      <c r="EF39" s="51"/>
      <c r="EG39" s="51"/>
      <c r="EH39" s="51"/>
      <c r="EI39" s="51"/>
      <c r="EJ39" s="51"/>
      <c r="EK39" s="51"/>
      <c r="EL39" s="51"/>
      <c r="EM39" s="51"/>
      <c r="EN39" s="51"/>
      <c r="EO39" s="51"/>
      <c r="EP39" s="51"/>
      <c r="EQ39" s="51"/>
      <c r="ER39" s="51"/>
      <c r="ES39" s="51"/>
      <c r="ET39" s="51"/>
      <c r="EU39" s="51"/>
      <c r="EV39" s="51"/>
      <c r="EW39" s="51"/>
      <c r="EX39" s="51"/>
      <c r="EY39" s="51"/>
      <c r="EZ39" s="51"/>
      <c r="FA39" s="51"/>
      <c r="FB39" s="51"/>
      <c r="FC39" s="51"/>
      <c r="FD39" s="51"/>
      <c r="FE39" s="51"/>
      <c r="FF39" s="51"/>
      <c r="FG39" s="51"/>
      <c r="FH39" s="51"/>
      <c r="FI39" s="51"/>
      <c r="FJ39" s="51"/>
      <c r="FK39" s="51"/>
      <c r="FL39" s="51"/>
      <c r="FM39" s="51"/>
      <c r="FN39" s="51"/>
      <c r="FO39" s="51"/>
      <c r="FP39" s="51"/>
      <c r="FQ39" s="51"/>
      <c r="FR39" s="51"/>
      <c r="FS39" s="51"/>
      <c r="FT39" s="51"/>
      <c r="FU39" s="51"/>
      <c r="FV39" s="51"/>
      <c r="FW39" s="51"/>
      <c r="FX39" s="51"/>
      <c r="FY39" s="51"/>
      <c r="FZ39" s="51"/>
      <c r="GA39" s="51"/>
      <c r="GB39" s="51"/>
      <c r="GC39" s="51"/>
      <c r="GD39" s="51"/>
      <c r="GE39" s="51"/>
      <c r="GF39" s="51"/>
      <c r="GG39" s="51"/>
      <c r="GH39" s="51"/>
      <c r="GI39" s="51"/>
      <c r="GJ39" s="51"/>
      <c r="GK39" s="51"/>
      <c r="GL39" s="51"/>
      <c r="GM39" s="51"/>
      <c r="GN39" s="51"/>
      <c r="GO39" s="51"/>
      <c r="GP39" s="51"/>
      <c r="GQ39" s="51"/>
      <c r="GR39" s="51"/>
      <c r="GS39" s="51"/>
      <c r="GT39" s="51"/>
      <c r="GU39" s="51"/>
      <c r="GV39" s="51"/>
      <c r="GW39" s="51"/>
      <c r="GX39" s="51"/>
      <c r="GY39" s="51"/>
      <c r="GZ39" s="51"/>
      <c r="HA39" s="51"/>
      <c r="HB39" s="51"/>
      <c r="HC39" s="51"/>
      <c r="HD39" s="51"/>
      <c r="HE39" s="51"/>
      <c r="HF39" s="51"/>
      <c r="HG39" s="51"/>
      <c r="HH39" s="51"/>
      <c r="HI39" s="51"/>
      <c r="HJ39" s="51"/>
      <c r="HK39" s="51"/>
      <c r="HL39" s="51"/>
      <c r="HM39" s="51"/>
      <c r="HN39" s="51"/>
      <c r="HO39" s="51"/>
      <c r="HP39" s="51"/>
      <c r="HQ39" s="51"/>
      <c r="HR39" s="51"/>
      <c r="HS39" s="51"/>
      <c r="HT39" s="51"/>
      <c r="HU39" s="51"/>
      <c r="HV39" s="51"/>
      <c r="HW39" s="51"/>
      <c r="HX39" s="51"/>
      <c r="HY39" s="51"/>
      <c r="HZ39" s="51"/>
      <c r="IA39" s="51"/>
      <c r="IB39" s="51"/>
      <c r="IC39" s="51"/>
      <c r="ID39" s="51"/>
      <c r="IE39" s="51"/>
      <c r="IF39" s="51"/>
      <c r="IG39" s="51"/>
      <c r="IH39" s="51"/>
      <c r="II39" s="51"/>
      <c r="IJ39" s="51"/>
      <c r="IK39" s="51"/>
      <c r="IL39" s="51"/>
      <c r="IM39" s="51"/>
      <c r="IN39" s="51"/>
      <c r="IO39" s="51"/>
      <c r="IP39" s="51"/>
      <c r="IQ39" s="51"/>
      <c r="IR39" s="51"/>
      <c r="IS39" s="51"/>
      <c r="IT39" s="51"/>
      <c r="IU39" s="51"/>
      <c r="IV39" s="51"/>
    </row>
    <row r="40" ht="14.25" spans="1:256">
      <c r="A40" s="89" t="s">
        <v>2069</v>
      </c>
      <c r="B40" s="108"/>
      <c r="C40" s="91"/>
      <c r="D40" s="91"/>
      <c r="E40" s="93" t="s">
        <v>2057</v>
      </c>
      <c r="F40" s="105" t="s">
        <v>2072</v>
      </c>
      <c r="G40" s="102" t="s">
        <v>2073</v>
      </c>
      <c r="H40" s="109" t="s">
        <v>2074</v>
      </c>
      <c r="I40" s="124">
        <v>270000</v>
      </c>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c r="AZ40" s="51"/>
      <c r="BA40" s="51"/>
      <c r="BB40" s="51"/>
      <c r="BC40" s="51"/>
      <c r="BD40" s="51"/>
      <c r="BE40" s="51"/>
      <c r="BF40" s="51"/>
      <c r="BG40" s="51"/>
      <c r="BH40" s="51"/>
      <c r="BI40" s="51"/>
      <c r="BJ40" s="51"/>
      <c r="BK40" s="51"/>
      <c r="BL40" s="51"/>
      <c r="BM40" s="51"/>
      <c r="BN40" s="51"/>
      <c r="BO40" s="51"/>
      <c r="BP40" s="51"/>
      <c r="BQ40" s="51"/>
      <c r="BR40" s="51"/>
      <c r="BS40" s="51"/>
      <c r="BT40" s="51"/>
      <c r="BU40" s="51"/>
      <c r="BV40" s="51"/>
      <c r="BW40" s="51"/>
      <c r="BX40" s="51"/>
      <c r="BY40" s="51"/>
      <c r="BZ40" s="51"/>
      <c r="CA40" s="51"/>
      <c r="CB40" s="51"/>
      <c r="CC40" s="51"/>
      <c r="CD40" s="51"/>
      <c r="CE40" s="51"/>
      <c r="CF40" s="51"/>
      <c r="CG40" s="51"/>
      <c r="CH40" s="51"/>
      <c r="CI40" s="51"/>
      <c r="CJ40" s="51"/>
      <c r="CK40" s="51"/>
      <c r="CL40" s="51"/>
      <c r="CM40" s="51"/>
      <c r="CN40" s="51"/>
      <c r="CO40" s="51"/>
      <c r="CP40" s="51"/>
      <c r="CQ40" s="51"/>
      <c r="CR40" s="51"/>
      <c r="CS40" s="51"/>
      <c r="CT40" s="51"/>
      <c r="CU40" s="51"/>
      <c r="CV40" s="51"/>
      <c r="CW40" s="51"/>
      <c r="CX40" s="51"/>
      <c r="CY40" s="51"/>
      <c r="CZ40" s="51"/>
      <c r="DA40" s="51"/>
      <c r="DB40" s="51"/>
      <c r="DC40" s="51"/>
      <c r="DD40" s="51"/>
      <c r="DE40" s="51"/>
      <c r="DF40" s="51"/>
      <c r="DG40" s="51"/>
      <c r="DH40" s="51"/>
      <c r="DI40" s="51"/>
      <c r="DJ40" s="51"/>
      <c r="DK40" s="51"/>
      <c r="DL40" s="51"/>
      <c r="DM40" s="51"/>
      <c r="DN40" s="51"/>
      <c r="DO40" s="51"/>
      <c r="DP40" s="51"/>
      <c r="DQ40" s="51"/>
      <c r="DR40" s="51"/>
      <c r="DS40" s="51"/>
      <c r="DT40" s="51"/>
      <c r="DU40" s="51"/>
      <c r="DV40" s="51"/>
      <c r="DW40" s="51"/>
      <c r="DX40" s="51"/>
      <c r="DY40" s="51"/>
      <c r="DZ40" s="51"/>
      <c r="EA40" s="51"/>
      <c r="EB40" s="51"/>
      <c r="EC40" s="51"/>
      <c r="ED40" s="51"/>
      <c r="EE40" s="51"/>
      <c r="EF40" s="51"/>
      <c r="EG40" s="51"/>
      <c r="EH40" s="51"/>
      <c r="EI40" s="51"/>
      <c r="EJ40" s="51"/>
      <c r="EK40" s="51"/>
      <c r="EL40" s="51"/>
      <c r="EM40" s="51"/>
      <c r="EN40" s="51"/>
      <c r="EO40" s="51"/>
      <c r="EP40" s="51"/>
      <c r="EQ40" s="51"/>
      <c r="ER40" s="51"/>
      <c r="ES40" s="51"/>
      <c r="ET40" s="51"/>
      <c r="EU40" s="51"/>
      <c r="EV40" s="51"/>
      <c r="EW40" s="51"/>
      <c r="EX40" s="51"/>
      <c r="EY40" s="51"/>
      <c r="EZ40" s="51"/>
      <c r="FA40" s="51"/>
      <c r="FB40" s="51"/>
      <c r="FC40" s="51"/>
      <c r="FD40" s="51"/>
      <c r="FE40" s="51"/>
      <c r="FF40" s="51"/>
      <c r="FG40" s="51"/>
      <c r="FH40" s="51"/>
      <c r="FI40" s="51"/>
      <c r="FJ40" s="51"/>
      <c r="FK40" s="51"/>
      <c r="FL40" s="51"/>
      <c r="FM40" s="51"/>
      <c r="FN40" s="51"/>
      <c r="FO40" s="51"/>
      <c r="FP40" s="51"/>
      <c r="FQ40" s="51"/>
      <c r="FR40" s="51"/>
      <c r="FS40" s="51"/>
      <c r="FT40" s="51"/>
      <c r="FU40" s="51"/>
      <c r="FV40" s="51"/>
      <c r="FW40" s="51"/>
      <c r="FX40" s="51"/>
      <c r="FY40" s="51"/>
      <c r="FZ40" s="51"/>
      <c r="GA40" s="51"/>
      <c r="GB40" s="51"/>
      <c r="GC40" s="51"/>
      <c r="GD40" s="51"/>
      <c r="GE40" s="51"/>
      <c r="GF40" s="51"/>
      <c r="GG40" s="51"/>
      <c r="GH40" s="51"/>
      <c r="GI40" s="51"/>
      <c r="GJ40" s="51"/>
      <c r="GK40" s="51"/>
      <c r="GL40" s="51"/>
      <c r="GM40" s="51"/>
      <c r="GN40" s="51"/>
      <c r="GO40" s="51"/>
      <c r="GP40" s="51"/>
      <c r="GQ40" s="51"/>
      <c r="GR40" s="51"/>
      <c r="GS40" s="51"/>
      <c r="GT40" s="51"/>
      <c r="GU40" s="51"/>
      <c r="GV40" s="51"/>
      <c r="GW40" s="51"/>
      <c r="GX40" s="51"/>
      <c r="GY40" s="51"/>
      <c r="GZ40" s="51"/>
      <c r="HA40" s="51"/>
      <c r="HB40" s="51"/>
      <c r="HC40" s="51"/>
      <c r="HD40" s="51"/>
      <c r="HE40" s="51"/>
      <c r="HF40" s="51"/>
      <c r="HG40" s="51"/>
      <c r="HH40" s="51"/>
      <c r="HI40" s="51"/>
      <c r="HJ40" s="51"/>
      <c r="HK40" s="51"/>
      <c r="HL40" s="51"/>
      <c r="HM40" s="51"/>
      <c r="HN40" s="51"/>
      <c r="HO40" s="51"/>
      <c r="HP40" s="51"/>
      <c r="HQ40" s="51"/>
      <c r="HR40" s="51"/>
      <c r="HS40" s="51"/>
      <c r="HT40" s="51"/>
      <c r="HU40" s="51"/>
      <c r="HV40" s="51"/>
      <c r="HW40" s="51"/>
      <c r="HX40" s="51"/>
      <c r="HY40" s="51"/>
      <c r="HZ40" s="51"/>
      <c r="IA40" s="51"/>
      <c r="IB40" s="51"/>
      <c r="IC40" s="51"/>
      <c r="ID40" s="51"/>
      <c r="IE40" s="51"/>
      <c r="IF40" s="51"/>
      <c r="IG40" s="51"/>
      <c r="IH40" s="51"/>
      <c r="II40" s="51"/>
      <c r="IJ40" s="51"/>
      <c r="IK40" s="51"/>
      <c r="IL40" s="51"/>
      <c r="IM40" s="51"/>
      <c r="IN40" s="51"/>
      <c r="IO40" s="51"/>
      <c r="IP40" s="51"/>
      <c r="IQ40" s="51"/>
      <c r="IR40" s="51"/>
      <c r="IS40" s="51"/>
      <c r="IT40" s="51"/>
      <c r="IU40" s="51"/>
      <c r="IV40" s="51"/>
    </row>
    <row r="41" ht="14.25" spans="1:256">
      <c r="A41" s="89"/>
      <c r="B41" s="101"/>
      <c r="C41" s="91"/>
      <c r="D41" s="91"/>
      <c r="E41" s="93"/>
      <c r="F41" s="98"/>
      <c r="G41" s="102"/>
      <c r="H41" s="102"/>
      <c r="I41" s="124"/>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52"/>
      <c r="AR41" s="52"/>
      <c r="AS41" s="52"/>
      <c r="AT41" s="52"/>
      <c r="AU41" s="52"/>
      <c r="AV41" s="52"/>
      <c r="AW41" s="52"/>
      <c r="AX41" s="52"/>
      <c r="AY41" s="52"/>
      <c r="AZ41" s="52"/>
      <c r="BA41" s="52"/>
      <c r="BB41" s="52"/>
      <c r="BC41" s="52"/>
      <c r="BD41" s="52"/>
      <c r="BE41" s="52"/>
      <c r="BF41" s="52"/>
      <c r="BG41" s="52"/>
      <c r="BH41" s="52"/>
      <c r="BI41" s="52"/>
      <c r="BJ41" s="52"/>
      <c r="BK41" s="52"/>
      <c r="BL41" s="52"/>
      <c r="BM41" s="52"/>
      <c r="BN41" s="52"/>
      <c r="BO41" s="52"/>
      <c r="BP41" s="52"/>
      <c r="BQ41" s="52"/>
      <c r="BR41" s="52"/>
      <c r="BS41" s="52"/>
      <c r="BT41" s="52"/>
      <c r="BU41" s="52"/>
      <c r="BV41" s="52"/>
      <c r="BW41" s="52"/>
      <c r="BX41" s="52"/>
      <c r="BY41" s="52"/>
      <c r="BZ41" s="52"/>
      <c r="CA41" s="52"/>
      <c r="CB41" s="52"/>
      <c r="CC41" s="52"/>
      <c r="CD41" s="52"/>
      <c r="CE41" s="52"/>
      <c r="CF41" s="52"/>
      <c r="CG41" s="52"/>
      <c r="CH41" s="52"/>
      <c r="CI41" s="52"/>
      <c r="CJ41" s="52"/>
      <c r="CK41" s="52"/>
      <c r="CL41" s="52"/>
      <c r="CM41" s="52"/>
      <c r="CN41" s="52"/>
      <c r="CO41" s="52"/>
      <c r="CP41" s="52"/>
      <c r="CQ41" s="52"/>
      <c r="CR41" s="52"/>
      <c r="CS41" s="52"/>
      <c r="CT41" s="52"/>
      <c r="CU41" s="52"/>
      <c r="CV41" s="52"/>
      <c r="CW41" s="52"/>
      <c r="CX41" s="52"/>
      <c r="CY41" s="52"/>
      <c r="CZ41" s="52"/>
      <c r="DA41" s="52"/>
      <c r="DB41" s="52"/>
      <c r="DC41" s="52"/>
      <c r="DD41" s="52"/>
      <c r="DE41" s="52"/>
      <c r="DF41" s="52"/>
      <c r="DG41" s="52"/>
      <c r="DH41" s="52"/>
      <c r="DI41" s="52"/>
      <c r="DJ41" s="52"/>
      <c r="DK41" s="52"/>
      <c r="DL41" s="52"/>
      <c r="DM41" s="52"/>
      <c r="DN41" s="52"/>
      <c r="DO41" s="52"/>
      <c r="DP41" s="52"/>
      <c r="DQ41" s="52"/>
      <c r="DR41" s="52"/>
      <c r="DS41" s="52"/>
      <c r="DT41" s="52"/>
      <c r="DU41" s="52"/>
      <c r="DV41" s="52"/>
      <c r="DW41" s="52"/>
      <c r="DX41" s="52"/>
      <c r="DY41" s="52"/>
      <c r="DZ41" s="52"/>
      <c r="EA41" s="52"/>
      <c r="EB41" s="52"/>
      <c r="EC41" s="52"/>
      <c r="ED41" s="52"/>
      <c r="EE41" s="52"/>
      <c r="EF41" s="52"/>
      <c r="EG41" s="52"/>
      <c r="EH41" s="52"/>
      <c r="EI41" s="52"/>
      <c r="EJ41" s="52"/>
      <c r="EK41" s="52"/>
      <c r="EL41" s="52"/>
      <c r="EM41" s="52"/>
      <c r="EN41" s="52"/>
      <c r="EO41" s="52"/>
      <c r="EP41" s="52"/>
      <c r="EQ41" s="52"/>
      <c r="ER41" s="52"/>
      <c r="ES41" s="52"/>
      <c r="ET41" s="52"/>
      <c r="EU41" s="52"/>
      <c r="EV41" s="52"/>
      <c r="EW41" s="52"/>
      <c r="EX41" s="52"/>
      <c r="EY41" s="52"/>
      <c r="EZ41" s="52"/>
      <c r="FA41" s="52"/>
      <c r="FB41" s="52"/>
      <c r="FC41" s="52"/>
      <c r="FD41" s="52"/>
      <c r="FE41" s="52"/>
      <c r="FF41" s="52"/>
      <c r="FG41" s="52"/>
      <c r="FH41" s="52"/>
      <c r="FI41" s="52"/>
      <c r="FJ41" s="52"/>
      <c r="FK41" s="52"/>
      <c r="FL41" s="52"/>
      <c r="FM41" s="52"/>
      <c r="FN41" s="52"/>
      <c r="FO41" s="52"/>
      <c r="FP41" s="52"/>
      <c r="FQ41" s="52"/>
      <c r="FR41" s="52"/>
      <c r="FS41" s="52"/>
      <c r="FT41" s="52"/>
      <c r="FU41" s="52"/>
      <c r="FV41" s="52"/>
      <c r="FW41" s="52"/>
      <c r="FX41" s="52"/>
      <c r="FY41" s="52"/>
      <c r="FZ41" s="52"/>
      <c r="GA41" s="52"/>
      <c r="GB41" s="52"/>
      <c r="GC41" s="52"/>
      <c r="GD41" s="52"/>
      <c r="GE41" s="52"/>
      <c r="GF41" s="52"/>
      <c r="GG41" s="52"/>
      <c r="GH41" s="52"/>
      <c r="GI41" s="52"/>
      <c r="GJ41" s="52"/>
      <c r="GK41" s="52"/>
      <c r="GL41" s="52"/>
      <c r="GM41" s="52"/>
      <c r="GN41" s="52"/>
      <c r="GO41" s="52"/>
      <c r="GP41" s="52"/>
      <c r="GQ41" s="52"/>
      <c r="GR41" s="52"/>
      <c r="GS41" s="52"/>
      <c r="GT41" s="52"/>
      <c r="GU41" s="52"/>
      <c r="GV41" s="52"/>
      <c r="GW41" s="52"/>
      <c r="GX41" s="52"/>
      <c r="GY41" s="52"/>
      <c r="GZ41" s="52"/>
      <c r="HA41" s="52"/>
      <c r="HB41" s="52"/>
      <c r="HC41" s="52"/>
      <c r="HD41" s="52"/>
      <c r="HE41" s="52"/>
      <c r="HF41" s="52"/>
      <c r="HG41" s="52"/>
      <c r="HH41" s="52"/>
      <c r="HI41" s="52"/>
      <c r="HJ41" s="52"/>
      <c r="HK41" s="52"/>
      <c r="HL41" s="52"/>
      <c r="HM41" s="52"/>
      <c r="HN41" s="52"/>
      <c r="HO41" s="52"/>
      <c r="HP41" s="52"/>
      <c r="HQ41" s="52"/>
      <c r="HR41" s="52"/>
      <c r="HS41" s="52"/>
      <c r="HT41" s="52"/>
      <c r="HU41" s="52"/>
      <c r="HV41" s="52"/>
      <c r="HW41" s="52"/>
      <c r="HX41" s="52"/>
      <c r="HY41" s="52"/>
      <c r="HZ41" s="52"/>
      <c r="IA41" s="52"/>
      <c r="IB41" s="52"/>
      <c r="IC41" s="52"/>
      <c r="ID41" s="52"/>
      <c r="IE41" s="52"/>
      <c r="IF41" s="52"/>
      <c r="IG41" s="52"/>
      <c r="IH41" s="52"/>
      <c r="II41" s="52"/>
      <c r="IJ41" s="52"/>
      <c r="IK41" s="52"/>
      <c r="IL41" s="52"/>
      <c r="IM41" s="52"/>
      <c r="IN41" s="52"/>
      <c r="IO41" s="52"/>
      <c r="IP41" s="52"/>
      <c r="IQ41" s="52"/>
      <c r="IR41" s="52"/>
      <c r="IS41" s="52"/>
      <c r="IT41" s="52"/>
      <c r="IU41" s="52"/>
      <c r="IV41" s="52"/>
    </row>
    <row r="42" ht="14.25" spans="1:256">
      <c r="A42" s="89"/>
      <c r="B42" s="101"/>
      <c r="C42" s="91"/>
      <c r="D42" s="91"/>
      <c r="E42" s="93"/>
      <c r="F42" s="98"/>
      <c r="G42" s="102"/>
      <c r="H42" s="102"/>
      <c r="I42" s="124"/>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c r="AP42" s="52"/>
      <c r="AQ42" s="52"/>
      <c r="AR42" s="52"/>
      <c r="AS42" s="52"/>
      <c r="AT42" s="52"/>
      <c r="AU42" s="52"/>
      <c r="AV42" s="52"/>
      <c r="AW42" s="52"/>
      <c r="AX42" s="52"/>
      <c r="AY42" s="52"/>
      <c r="AZ42" s="52"/>
      <c r="BA42" s="52"/>
      <c r="BB42" s="52"/>
      <c r="BC42" s="52"/>
      <c r="BD42" s="52"/>
      <c r="BE42" s="52"/>
      <c r="BF42" s="52"/>
      <c r="BG42" s="52"/>
      <c r="BH42" s="52"/>
      <c r="BI42" s="52"/>
      <c r="BJ42" s="52"/>
      <c r="BK42" s="52"/>
      <c r="BL42" s="52"/>
      <c r="BM42" s="52"/>
      <c r="BN42" s="52"/>
      <c r="BO42" s="52"/>
      <c r="BP42" s="52"/>
      <c r="BQ42" s="52"/>
      <c r="BR42" s="52"/>
      <c r="BS42" s="52"/>
      <c r="BT42" s="52"/>
      <c r="BU42" s="52"/>
      <c r="BV42" s="52"/>
      <c r="BW42" s="52"/>
      <c r="BX42" s="52"/>
      <c r="BY42" s="52"/>
      <c r="BZ42" s="52"/>
      <c r="CA42" s="52"/>
      <c r="CB42" s="52"/>
      <c r="CC42" s="52"/>
      <c r="CD42" s="52"/>
      <c r="CE42" s="52"/>
      <c r="CF42" s="52"/>
      <c r="CG42" s="52"/>
      <c r="CH42" s="52"/>
      <c r="CI42" s="52"/>
      <c r="CJ42" s="52"/>
      <c r="CK42" s="52"/>
      <c r="CL42" s="52"/>
      <c r="CM42" s="52"/>
      <c r="CN42" s="52"/>
      <c r="CO42" s="52"/>
      <c r="CP42" s="52"/>
      <c r="CQ42" s="52"/>
      <c r="CR42" s="52"/>
      <c r="CS42" s="52"/>
      <c r="CT42" s="52"/>
      <c r="CU42" s="52"/>
      <c r="CV42" s="52"/>
      <c r="CW42" s="52"/>
      <c r="CX42" s="52"/>
      <c r="CY42" s="52"/>
      <c r="CZ42" s="52"/>
      <c r="DA42" s="52"/>
      <c r="DB42" s="52"/>
      <c r="DC42" s="52"/>
      <c r="DD42" s="52"/>
      <c r="DE42" s="52"/>
      <c r="DF42" s="52"/>
      <c r="DG42" s="52"/>
      <c r="DH42" s="52"/>
      <c r="DI42" s="52"/>
      <c r="DJ42" s="52"/>
      <c r="DK42" s="52"/>
      <c r="DL42" s="52"/>
      <c r="DM42" s="52"/>
      <c r="DN42" s="52"/>
      <c r="DO42" s="52"/>
      <c r="DP42" s="52"/>
      <c r="DQ42" s="52"/>
      <c r="DR42" s="52"/>
      <c r="DS42" s="52"/>
      <c r="DT42" s="52"/>
      <c r="DU42" s="52"/>
      <c r="DV42" s="52"/>
      <c r="DW42" s="52"/>
      <c r="DX42" s="52"/>
      <c r="DY42" s="52"/>
      <c r="DZ42" s="52"/>
      <c r="EA42" s="52"/>
      <c r="EB42" s="52"/>
      <c r="EC42" s="52"/>
      <c r="ED42" s="52"/>
      <c r="EE42" s="52"/>
      <c r="EF42" s="52"/>
      <c r="EG42" s="52"/>
      <c r="EH42" s="52"/>
      <c r="EI42" s="52"/>
      <c r="EJ42" s="52"/>
      <c r="EK42" s="52"/>
      <c r="EL42" s="52"/>
      <c r="EM42" s="52"/>
      <c r="EN42" s="52"/>
      <c r="EO42" s="52"/>
      <c r="EP42" s="52"/>
      <c r="EQ42" s="52"/>
      <c r="ER42" s="52"/>
      <c r="ES42" s="52"/>
      <c r="ET42" s="52"/>
      <c r="EU42" s="52"/>
      <c r="EV42" s="52"/>
      <c r="EW42" s="52"/>
      <c r="EX42" s="52"/>
      <c r="EY42" s="52"/>
      <c r="EZ42" s="52"/>
      <c r="FA42" s="52"/>
      <c r="FB42" s="52"/>
      <c r="FC42" s="52"/>
      <c r="FD42" s="52"/>
      <c r="FE42" s="52"/>
      <c r="FF42" s="52"/>
      <c r="FG42" s="52"/>
      <c r="FH42" s="52"/>
      <c r="FI42" s="52"/>
      <c r="FJ42" s="52"/>
      <c r="FK42" s="52"/>
      <c r="FL42" s="52"/>
      <c r="FM42" s="52"/>
      <c r="FN42" s="52"/>
      <c r="FO42" s="52"/>
      <c r="FP42" s="52"/>
      <c r="FQ42" s="52"/>
      <c r="FR42" s="52"/>
      <c r="FS42" s="52"/>
      <c r="FT42" s="52"/>
      <c r="FU42" s="52"/>
      <c r="FV42" s="52"/>
      <c r="FW42" s="52"/>
      <c r="FX42" s="52"/>
      <c r="FY42" s="52"/>
      <c r="FZ42" s="52"/>
      <c r="GA42" s="52"/>
      <c r="GB42" s="52"/>
      <c r="GC42" s="52"/>
      <c r="GD42" s="52"/>
      <c r="GE42" s="52"/>
      <c r="GF42" s="52"/>
      <c r="GG42" s="52"/>
      <c r="GH42" s="52"/>
      <c r="GI42" s="52"/>
      <c r="GJ42" s="52"/>
      <c r="GK42" s="52"/>
      <c r="GL42" s="52"/>
      <c r="GM42" s="52"/>
      <c r="GN42" s="52"/>
      <c r="GO42" s="52"/>
      <c r="GP42" s="52"/>
      <c r="GQ42" s="52"/>
      <c r="GR42" s="52"/>
      <c r="GS42" s="52"/>
      <c r="GT42" s="52"/>
      <c r="GU42" s="52"/>
      <c r="GV42" s="52"/>
      <c r="GW42" s="52"/>
      <c r="GX42" s="52"/>
      <c r="GY42" s="52"/>
      <c r="GZ42" s="52"/>
      <c r="HA42" s="52"/>
      <c r="HB42" s="52"/>
      <c r="HC42" s="52"/>
      <c r="HD42" s="52"/>
      <c r="HE42" s="52"/>
      <c r="HF42" s="52"/>
      <c r="HG42" s="52"/>
      <c r="HH42" s="52"/>
      <c r="HI42" s="52"/>
      <c r="HJ42" s="52"/>
      <c r="HK42" s="52"/>
      <c r="HL42" s="52"/>
      <c r="HM42" s="52"/>
      <c r="HN42" s="52"/>
      <c r="HO42" s="52"/>
      <c r="HP42" s="52"/>
      <c r="HQ42" s="52"/>
      <c r="HR42" s="52"/>
      <c r="HS42" s="52"/>
      <c r="HT42" s="52"/>
      <c r="HU42" s="52"/>
      <c r="HV42" s="52"/>
      <c r="HW42" s="52"/>
      <c r="HX42" s="52"/>
      <c r="HY42" s="52"/>
      <c r="HZ42" s="52"/>
      <c r="IA42" s="52"/>
      <c r="IB42" s="52"/>
      <c r="IC42" s="52"/>
      <c r="ID42" s="52"/>
      <c r="IE42" s="52"/>
      <c r="IF42" s="52"/>
      <c r="IG42" s="52"/>
      <c r="IH42" s="52"/>
      <c r="II42" s="52"/>
      <c r="IJ42" s="52"/>
      <c r="IK42" s="52"/>
      <c r="IL42" s="52"/>
      <c r="IM42" s="52"/>
      <c r="IN42" s="52"/>
      <c r="IO42" s="52"/>
      <c r="IP42" s="52"/>
      <c r="IQ42" s="52"/>
      <c r="IR42" s="52"/>
      <c r="IS42" s="52"/>
      <c r="IT42" s="52"/>
      <c r="IU42" s="52"/>
      <c r="IV42" s="52"/>
    </row>
    <row r="43" ht="14.25" spans="1:256">
      <c r="A43" s="89"/>
      <c r="B43" s="101"/>
      <c r="C43" s="91"/>
      <c r="D43" s="91"/>
      <c r="E43" s="93"/>
      <c r="F43" s="98"/>
      <c r="G43" s="100"/>
      <c r="H43" s="101"/>
      <c r="I43" s="124"/>
      <c r="J43" s="52"/>
      <c r="K43" s="52"/>
      <c r="L43" s="52"/>
      <c r="M43" s="52"/>
      <c r="N43" s="52"/>
      <c r="O43" s="52"/>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2"/>
      <c r="AO43" s="52"/>
      <c r="AP43" s="52"/>
      <c r="AQ43" s="52"/>
      <c r="AR43" s="52"/>
      <c r="AS43" s="52"/>
      <c r="AT43" s="52"/>
      <c r="AU43" s="52"/>
      <c r="AV43" s="52"/>
      <c r="AW43" s="52"/>
      <c r="AX43" s="52"/>
      <c r="AY43" s="52"/>
      <c r="AZ43" s="52"/>
      <c r="BA43" s="52"/>
      <c r="BB43" s="52"/>
      <c r="BC43" s="52"/>
      <c r="BD43" s="52"/>
      <c r="BE43" s="52"/>
      <c r="BF43" s="52"/>
      <c r="BG43" s="52"/>
      <c r="BH43" s="52"/>
      <c r="BI43" s="52"/>
      <c r="BJ43" s="52"/>
      <c r="BK43" s="52"/>
      <c r="BL43" s="52"/>
      <c r="BM43" s="52"/>
      <c r="BN43" s="52"/>
      <c r="BO43" s="52"/>
      <c r="BP43" s="52"/>
      <c r="BQ43" s="52"/>
      <c r="BR43" s="52"/>
      <c r="BS43" s="52"/>
      <c r="BT43" s="52"/>
      <c r="BU43" s="52"/>
      <c r="BV43" s="52"/>
      <c r="BW43" s="52"/>
      <c r="BX43" s="52"/>
      <c r="BY43" s="52"/>
      <c r="BZ43" s="52"/>
      <c r="CA43" s="52"/>
      <c r="CB43" s="52"/>
      <c r="CC43" s="52"/>
      <c r="CD43" s="52"/>
      <c r="CE43" s="52"/>
      <c r="CF43" s="52"/>
      <c r="CG43" s="52"/>
      <c r="CH43" s="52"/>
      <c r="CI43" s="52"/>
      <c r="CJ43" s="52"/>
      <c r="CK43" s="52"/>
      <c r="CL43" s="52"/>
      <c r="CM43" s="52"/>
      <c r="CN43" s="52"/>
      <c r="CO43" s="52"/>
      <c r="CP43" s="52"/>
      <c r="CQ43" s="52"/>
      <c r="CR43" s="52"/>
      <c r="CS43" s="52"/>
      <c r="CT43" s="52"/>
      <c r="CU43" s="52"/>
      <c r="CV43" s="52"/>
      <c r="CW43" s="52"/>
      <c r="CX43" s="52"/>
      <c r="CY43" s="52"/>
      <c r="CZ43" s="52"/>
      <c r="DA43" s="52"/>
      <c r="DB43" s="52"/>
      <c r="DC43" s="52"/>
      <c r="DD43" s="52"/>
      <c r="DE43" s="52"/>
      <c r="DF43" s="52"/>
      <c r="DG43" s="52"/>
      <c r="DH43" s="52"/>
      <c r="DI43" s="52"/>
      <c r="DJ43" s="52"/>
      <c r="DK43" s="52"/>
      <c r="DL43" s="52"/>
      <c r="DM43" s="52"/>
      <c r="DN43" s="52"/>
      <c r="DO43" s="52"/>
      <c r="DP43" s="52"/>
      <c r="DQ43" s="52"/>
      <c r="DR43" s="52"/>
      <c r="DS43" s="52"/>
      <c r="DT43" s="52"/>
      <c r="DU43" s="52"/>
      <c r="DV43" s="52"/>
      <c r="DW43" s="52"/>
      <c r="DX43" s="52"/>
      <c r="DY43" s="52"/>
      <c r="DZ43" s="52"/>
      <c r="EA43" s="52"/>
      <c r="EB43" s="52"/>
      <c r="EC43" s="52"/>
      <c r="ED43" s="52"/>
      <c r="EE43" s="52"/>
      <c r="EF43" s="52"/>
      <c r="EG43" s="52"/>
      <c r="EH43" s="52"/>
      <c r="EI43" s="52"/>
      <c r="EJ43" s="52"/>
      <c r="EK43" s="52"/>
      <c r="EL43" s="52"/>
      <c r="EM43" s="52"/>
      <c r="EN43" s="52"/>
      <c r="EO43" s="52"/>
      <c r="EP43" s="52"/>
      <c r="EQ43" s="52"/>
      <c r="ER43" s="52"/>
      <c r="ES43" s="52"/>
      <c r="ET43" s="52"/>
      <c r="EU43" s="52"/>
      <c r="EV43" s="52"/>
      <c r="EW43" s="52"/>
      <c r="EX43" s="52"/>
      <c r="EY43" s="52"/>
      <c r="EZ43" s="52"/>
      <c r="FA43" s="52"/>
      <c r="FB43" s="52"/>
      <c r="FC43" s="52"/>
      <c r="FD43" s="52"/>
      <c r="FE43" s="52"/>
      <c r="FF43" s="52"/>
      <c r="FG43" s="52"/>
      <c r="FH43" s="52"/>
      <c r="FI43" s="52"/>
      <c r="FJ43" s="52"/>
      <c r="FK43" s="52"/>
      <c r="FL43" s="52"/>
      <c r="FM43" s="52"/>
      <c r="FN43" s="52"/>
      <c r="FO43" s="52"/>
      <c r="FP43" s="52"/>
      <c r="FQ43" s="52"/>
      <c r="FR43" s="52"/>
      <c r="FS43" s="52"/>
      <c r="FT43" s="52"/>
      <c r="FU43" s="52"/>
      <c r="FV43" s="52"/>
      <c r="FW43" s="52"/>
      <c r="FX43" s="52"/>
      <c r="FY43" s="52"/>
      <c r="FZ43" s="52"/>
      <c r="GA43" s="52"/>
      <c r="GB43" s="52"/>
      <c r="GC43" s="52"/>
      <c r="GD43" s="52"/>
      <c r="GE43" s="52"/>
      <c r="GF43" s="52"/>
      <c r="GG43" s="52"/>
      <c r="GH43" s="52"/>
      <c r="GI43" s="52"/>
      <c r="GJ43" s="52"/>
      <c r="GK43" s="52"/>
      <c r="GL43" s="52"/>
      <c r="GM43" s="52"/>
      <c r="GN43" s="52"/>
      <c r="GO43" s="52"/>
      <c r="GP43" s="52"/>
      <c r="GQ43" s="52"/>
      <c r="GR43" s="52"/>
      <c r="GS43" s="52"/>
      <c r="GT43" s="52"/>
      <c r="GU43" s="52"/>
      <c r="GV43" s="52"/>
      <c r="GW43" s="52"/>
      <c r="GX43" s="52"/>
      <c r="GY43" s="52"/>
      <c r="GZ43" s="52"/>
      <c r="HA43" s="52"/>
      <c r="HB43" s="52"/>
      <c r="HC43" s="52"/>
      <c r="HD43" s="52"/>
      <c r="HE43" s="52"/>
      <c r="HF43" s="52"/>
      <c r="HG43" s="52"/>
      <c r="HH43" s="52"/>
      <c r="HI43" s="52"/>
      <c r="HJ43" s="52"/>
      <c r="HK43" s="52"/>
      <c r="HL43" s="52"/>
      <c r="HM43" s="52"/>
      <c r="HN43" s="52"/>
      <c r="HO43" s="52"/>
      <c r="HP43" s="52"/>
      <c r="HQ43" s="52"/>
      <c r="HR43" s="52"/>
      <c r="HS43" s="52"/>
      <c r="HT43" s="52"/>
      <c r="HU43" s="52"/>
      <c r="HV43" s="52"/>
      <c r="HW43" s="52"/>
      <c r="HX43" s="52"/>
      <c r="HY43" s="52"/>
      <c r="HZ43" s="52"/>
      <c r="IA43" s="52"/>
      <c r="IB43" s="52"/>
      <c r="IC43" s="52"/>
      <c r="ID43" s="52"/>
      <c r="IE43" s="52"/>
      <c r="IF43" s="52"/>
      <c r="IG43" s="52"/>
      <c r="IH43" s="52"/>
      <c r="II43" s="52"/>
      <c r="IJ43" s="52"/>
      <c r="IK43" s="52"/>
      <c r="IL43" s="52"/>
      <c r="IM43" s="52"/>
      <c r="IN43" s="52"/>
      <c r="IO43" s="52"/>
      <c r="IP43" s="52"/>
      <c r="IQ43" s="52"/>
      <c r="IR43" s="52"/>
      <c r="IS43" s="52"/>
      <c r="IT43" s="52"/>
      <c r="IU43" s="52"/>
      <c r="IV43" s="52"/>
    </row>
    <row r="44" ht="14.25" spans="1:256">
      <c r="A44" s="89" t="s">
        <v>2075</v>
      </c>
      <c r="B44" s="101">
        <v>208</v>
      </c>
      <c r="C44" s="91" t="s">
        <v>2076</v>
      </c>
      <c r="D44" s="91"/>
      <c r="E44" s="93"/>
      <c r="F44" s="98"/>
      <c r="G44" s="107"/>
      <c r="H44" s="107"/>
      <c r="I44" s="124"/>
      <c r="J44" s="52"/>
      <c r="K44" s="52"/>
      <c r="L44" s="52"/>
      <c r="M44" s="52"/>
      <c r="N44" s="52"/>
      <c r="O44" s="52"/>
      <c r="P44" s="52"/>
      <c r="Q44" s="52"/>
      <c r="R44" s="52"/>
      <c r="S44" s="52"/>
      <c r="T44" s="52"/>
      <c r="U44" s="52"/>
      <c r="V44" s="52"/>
      <c r="W44" s="52"/>
      <c r="X44" s="52"/>
      <c r="Y44" s="52"/>
      <c r="Z44" s="52"/>
      <c r="AA44" s="52"/>
      <c r="AB44" s="52"/>
      <c r="AC44" s="52"/>
      <c r="AD44" s="52"/>
      <c r="AE44" s="52"/>
      <c r="AF44" s="52"/>
      <c r="AG44" s="52"/>
      <c r="AH44" s="52"/>
      <c r="AI44" s="52"/>
      <c r="AJ44" s="52"/>
      <c r="AK44" s="52"/>
      <c r="AL44" s="52"/>
      <c r="AM44" s="52"/>
      <c r="AN44" s="52"/>
      <c r="AO44" s="52"/>
      <c r="AP44" s="52"/>
      <c r="AQ44" s="52"/>
      <c r="AR44" s="52"/>
      <c r="AS44" s="52"/>
      <c r="AT44" s="52"/>
      <c r="AU44" s="52"/>
      <c r="AV44" s="52"/>
      <c r="AW44" s="52"/>
      <c r="AX44" s="52"/>
      <c r="AY44" s="52"/>
      <c r="AZ44" s="52"/>
      <c r="BA44" s="52"/>
      <c r="BB44" s="52"/>
      <c r="BC44" s="52"/>
      <c r="BD44" s="52"/>
      <c r="BE44" s="52"/>
      <c r="BF44" s="52"/>
      <c r="BG44" s="52"/>
      <c r="BH44" s="52"/>
      <c r="BI44" s="52"/>
      <c r="BJ44" s="52"/>
      <c r="BK44" s="52"/>
      <c r="BL44" s="52"/>
      <c r="BM44" s="52"/>
      <c r="BN44" s="52"/>
      <c r="BO44" s="52"/>
      <c r="BP44" s="52"/>
      <c r="BQ44" s="52"/>
      <c r="BR44" s="52"/>
      <c r="BS44" s="52"/>
      <c r="BT44" s="52"/>
      <c r="BU44" s="52"/>
      <c r="BV44" s="52"/>
      <c r="BW44" s="52"/>
      <c r="BX44" s="52"/>
      <c r="BY44" s="52"/>
      <c r="BZ44" s="52"/>
      <c r="CA44" s="52"/>
      <c r="CB44" s="52"/>
      <c r="CC44" s="52"/>
      <c r="CD44" s="52"/>
      <c r="CE44" s="52"/>
      <c r="CF44" s="52"/>
      <c r="CG44" s="52"/>
      <c r="CH44" s="52"/>
      <c r="CI44" s="52"/>
      <c r="CJ44" s="52"/>
      <c r="CK44" s="52"/>
      <c r="CL44" s="52"/>
      <c r="CM44" s="52"/>
      <c r="CN44" s="52"/>
      <c r="CO44" s="52"/>
      <c r="CP44" s="52"/>
      <c r="CQ44" s="52"/>
      <c r="CR44" s="52"/>
      <c r="CS44" s="52"/>
      <c r="CT44" s="52"/>
      <c r="CU44" s="52"/>
      <c r="CV44" s="52"/>
      <c r="CW44" s="52"/>
      <c r="CX44" s="52"/>
      <c r="CY44" s="52"/>
      <c r="CZ44" s="52"/>
      <c r="DA44" s="52"/>
      <c r="DB44" s="52"/>
      <c r="DC44" s="52"/>
      <c r="DD44" s="52"/>
      <c r="DE44" s="52"/>
      <c r="DF44" s="52"/>
      <c r="DG44" s="52"/>
      <c r="DH44" s="52"/>
      <c r="DI44" s="52"/>
      <c r="DJ44" s="52"/>
      <c r="DK44" s="52"/>
      <c r="DL44" s="52"/>
      <c r="DM44" s="52"/>
      <c r="DN44" s="52"/>
      <c r="DO44" s="52"/>
      <c r="DP44" s="52"/>
      <c r="DQ44" s="52"/>
      <c r="DR44" s="52"/>
      <c r="DS44" s="52"/>
      <c r="DT44" s="52"/>
      <c r="DU44" s="52"/>
      <c r="DV44" s="52"/>
      <c r="DW44" s="52"/>
      <c r="DX44" s="52"/>
      <c r="DY44" s="52"/>
      <c r="DZ44" s="52"/>
      <c r="EA44" s="52"/>
      <c r="EB44" s="52"/>
      <c r="EC44" s="52"/>
      <c r="ED44" s="52"/>
      <c r="EE44" s="52"/>
      <c r="EF44" s="52"/>
      <c r="EG44" s="52"/>
      <c r="EH44" s="52"/>
      <c r="EI44" s="52"/>
      <c r="EJ44" s="52"/>
      <c r="EK44" s="52"/>
      <c r="EL44" s="52"/>
      <c r="EM44" s="52"/>
      <c r="EN44" s="52"/>
      <c r="EO44" s="52"/>
      <c r="EP44" s="52"/>
      <c r="EQ44" s="52"/>
      <c r="ER44" s="52"/>
      <c r="ES44" s="52"/>
      <c r="ET44" s="52"/>
      <c r="EU44" s="52"/>
      <c r="EV44" s="52"/>
      <c r="EW44" s="52"/>
      <c r="EX44" s="52"/>
      <c r="EY44" s="52"/>
      <c r="EZ44" s="52"/>
      <c r="FA44" s="52"/>
      <c r="FB44" s="52"/>
      <c r="FC44" s="52"/>
      <c r="FD44" s="52"/>
      <c r="FE44" s="52"/>
      <c r="FF44" s="52"/>
      <c r="FG44" s="52"/>
      <c r="FH44" s="52"/>
      <c r="FI44" s="52"/>
      <c r="FJ44" s="52"/>
      <c r="FK44" s="52"/>
      <c r="FL44" s="52"/>
      <c r="FM44" s="52"/>
      <c r="FN44" s="52"/>
      <c r="FO44" s="52"/>
      <c r="FP44" s="52"/>
      <c r="FQ44" s="52"/>
      <c r="FR44" s="52"/>
      <c r="FS44" s="52"/>
      <c r="FT44" s="52"/>
      <c r="FU44" s="52"/>
      <c r="FV44" s="52"/>
      <c r="FW44" s="52"/>
      <c r="FX44" s="52"/>
      <c r="FY44" s="52"/>
      <c r="FZ44" s="52"/>
      <c r="GA44" s="52"/>
      <c r="GB44" s="52"/>
      <c r="GC44" s="52"/>
      <c r="GD44" s="52"/>
      <c r="GE44" s="52"/>
      <c r="GF44" s="52"/>
      <c r="GG44" s="52"/>
      <c r="GH44" s="52"/>
      <c r="GI44" s="52"/>
      <c r="GJ44" s="52"/>
      <c r="GK44" s="52"/>
      <c r="GL44" s="52"/>
      <c r="GM44" s="52"/>
      <c r="GN44" s="52"/>
      <c r="GO44" s="52"/>
      <c r="GP44" s="52"/>
      <c r="GQ44" s="52"/>
      <c r="GR44" s="52"/>
      <c r="GS44" s="52"/>
      <c r="GT44" s="52"/>
      <c r="GU44" s="52"/>
      <c r="GV44" s="52"/>
      <c r="GW44" s="52"/>
      <c r="GX44" s="52"/>
      <c r="GY44" s="52"/>
      <c r="GZ44" s="52"/>
      <c r="HA44" s="52"/>
      <c r="HB44" s="52"/>
      <c r="HC44" s="52"/>
      <c r="HD44" s="52"/>
      <c r="HE44" s="52"/>
      <c r="HF44" s="52"/>
      <c r="HG44" s="52"/>
      <c r="HH44" s="52"/>
      <c r="HI44" s="52"/>
      <c r="HJ44" s="52"/>
      <c r="HK44" s="52"/>
      <c r="HL44" s="52"/>
      <c r="HM44" s="52"/>
      <c r="HN44" s="52"/>
      <c r="HO44" s="52"/>
      <c r="HP44" s="52"/>
      <c r="HQ44" s="52"/>
      <c r="HR44" s="52"/>
      <c r="HS44" s="52"/>
      <c r="HT44" s="52"/>
      <c r="HU44" s="52"/>
      <c r="HV44" s="52"/>
      <c r="HW44" s="52"/>
      <c r="HX44" s="52"/>
      <c r="HY44" s="52"/>
      <c r="HZ44" s="52"/>
      <c r="IA44" s="52"/>
      <c r="IB44" s="52"/>
      <c r="IC44" s="52"/>
      <c r="ID44" s="52"/>
      <c r="IE44" s="52"/>
      <c r="IF44" s="52"/>
      <c r="IG44" s="52"/>
      <c r="IH44" s="52"/>
      <c r="II44" s="52"/>
      <c r="IJ44" s="52"/>
      <c r="IK44" s="52"/>
      <c r="IL44" s="52"/>
      <c r="IM44" s="52"/>
      <c r="IN44" s="52"/>
      <c r="IO44" s="52"/>
      <c r="IP44" s="52"/>
      <c r="IQ44" s="52"/>
      <c r="IR44" s="52"/>
      <c r="IS44" s="52"/>
      <c r="IT44" s="52"/>
      <c r="IU44" s="52"/>
      <c r="IV44" s="52"/>
    </row>
    <row r="45" ht="14.25" spans="1:256">
      <c r="A45" s="89"/>
      <c r="B45" s="101"/>
      <c r="C45" s="91"/>
      <c r="D45" s="91"/>
      <c r="E45" s="93"/>
      <c r="F45" s="98"/>
      <c r="G45" s="100"/>
      <c r="H45" s="101"/>
      <c r="I45" s="124"/>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H45" s="52"/>
      <c r="BI45" s="52"/>
      <c r="BJ45" s="52"/>
      <c r="BK45" s="52"/>
      <c r="BL45" s="52"/>
      <c r="BM45" s="52"/>
      <c r="BN45" s="52"/>
      <c r="BO45" s="52"/>
      <c r="BP45" s="52"/>
      <c r="BQ45" s="52"/>
      <c r="BR45" s="52"/>
      <c r="BS45" s="52"/>
      <c r="BT45" s="52"/>
      <c r="BU45" s="52"/>
      <c r="BV45" s="52"/>
      <c r="BW45" s="52"/>
      <c r="BX45" s="52"/>
      <c r="BY45" s="52"/>
      <c r="BZ45" s="52"/>
      <c r="CA45" s="52"/>
      <c r="CB45" s="52"/>
      <c r="CC45" s="52"/>
      <c r="CD45" s="52"/>
      <c r="CE45" s="52"/>
      <c r="CF45" s="52"/>
      <c r="CG45" s="52"/>
      <c r="CH45" s="52"/>
      <c r="CI45" s="52"/>
      <c r="CJ45" s="52"/>
      <c r="CK45" s="52"/>
      <c r="CL45" s="52"/>
      <c r="CM45" s="52"/>
      <c r="CN45" s="52"/>
      <c r="CO45" s="52"/>
      <c r="CP45" s="52"/>
      <c r="CQ45" s="52"/>
      <c r="CR45" s="52"/>
      <c r="CS45" s="52"/>
      <c r="CT45" s="52"/>
      <c r="CU45" s="52"/>
      <c r="CV45" s="52"/>
      <c r="CW45" s="52"/>
      <c r="CX45" s="52"/>
      <c r="CY45" s="52"/>
      <c r="CZ45" s="52"/>
      <c r="DA45" s="52"/>
      <c r="DB45" s="52"/>
      <c r="DC45" s="52"/>
      <c r="DD45" s="52"/>
      <c r="DE45" s="52"/>
      <c r="DF45" s="52"/>
      <c r="DG45" s="52"/>
      <c r="DH45" s="52"/>
      <c r="DI45" s="52"/>
      <c r="DJ45" s="52"/>
      <c r="DK45" s="52"/>
      <c r="DL45" s="52"/>
      <c r="DM45" s="52"/>
      <c r="DN45" s="52"/>
      <c r="DO45" s="52"/>
      <c r="DP45" s="52"/>
      <c r="DQ45" s="52"/>
      <c r="DR45" s="52"/>
      <c r="DS45" s="52"/>
      <c r="DT45" s="52"/>
      <c r="DU45" s="52"/>
      <c r="DV45" s="52"/>
      <c r="DW45" s="52"/>
      <c r="DX45" s="52"/>
      <c r="DY45" s="52"/>
      <c r="DZ45" s="52"/>
      <c r="EA45" s="52"/>
      <c r="EB45" s="52"/>
      <c r="EC45" s="52"/>
      <c r="ED45" s="52"/>
      <c r="EE45" s="52"/>
      <c r="EF45" s="52"/>
      <c r="EG45" s="52"/>
      <c r="EH45" s="52"/>
      <c r="EI45" s="52"/>
      <c r="EJ45" s="52"/>
      <c r="EK45" s="52"/>
      <c r="EL45" s="52"/>
      <c r="EM45" s="52"/>
      <c r="EN45" s="52"/>
      <c r="EO45" s="52"/>
      <c r="EP45" s="52"/>
      <c r="EQ45" s="52"/>
      <c r="ER45" s="52"/>
      <c r="ES45" s="52"/>
      <c r="ET45" s="52"/>
      <c r="EU45" s="52"/>
      <c r="EV45" s="52"/>
      <c r="EW45" s="52"/>
      <c r="EX45" s="52"/>
      <c r="EY45" s="52"/>
      <c r="EZ45" s="52"/>
      <c r="FA45" s="52"/>
      <c r="FB45" s="52"/>
      <c r="FC45" s="52"/>
      <c r="FD45" s="52"/>
      <c r="FE45" s="52"/>
      <c r="FF45" s="52"/>
      <c r="FG45" s="52"/>
      <c r="FH45" s="52"/>
      <c r="FI45" s="52"/>
      <c r="FJ45" s="52"/>
      <c r="FK45" s="52"/>
      <c r="FL45" s="52"/>
      <c r="FM45" s="52"/>
      <c r="FN45" s="52"/>
      <c r="FO45" s="52"/>
      <c r="FP45" s="52"/>
      <c r="FQ45" s="52"/>
      <c r="FR45" s="52"/>
      <c r="FS45" s="52"/>
      <c r="FT45" s="52"/>
      <c r="FU45" s="52"/>
      <c r="FV45" s="52"/>
      <c r="FW45" s="52"/>
      <c r="FX45" s="52"/>
      <c r="FY45" s="52"/>
      <c r="FZ45" s="52"/>
      <c r="GA45" s="52"/>
      <c r="GB45" s="52"/>
      <c r="GC45" s="52"/>
      <c r="GD45" s="52"/>
      <c r="GE45" s="52"/>
      <c r="GF45" s="52"/>
      <c r="GG45" s="52"/>
      <c r="GH45" s="52"/>
      <c r="GI45" s="52"/>
      <c r="GJ45" s="52"/>
      <c r="GK45" s="52"/>
      <c r="GL45" s="52"/>
      <c r="GM45" s="52"/>
      <c r="GN45" s="52"/>
      <c r="GO45" s="52"/>
      <c r="GP45" s="52"/>
      <c r="GQ45" s="52"/>
      <c r="GR45" s="52"/>
      <c r="GS45" s="52"/>
      <c r="GT45" s="52"/>
      <c r="GU45" s="52"/>
      <c r="GV45" s="52"/>
      <c r="GW45" s="52"/>
      <c r="GX45" s="52"/>
      <c r="GY45" s="52"/>
      <c r="GZ45" s="52"/>
      <c r="HA45" s="52"/>
      <c r="HB45" s="52"/>
      <c r="HC45" s="52"/>
      <c r="HD45" s="52"/>
      <c r="HE45" s="52"/>
      <c r="HF45" s="52"/>
      <c r="HG45" s="52"/>
      <c r="HH45" s="52"/>
      <c r="HI45" s="52"/>
      <c r="HJ45" s="52"/>
      <c r="HK45" s="52"/>
      <c r="HL45" s="52"/>
      <c r="HM45" s="52"/>
      <c r="HN45" s="52"/>
      <c r="HO45" s="52"/>
      <c r="HP45" s="52"/>
      <c r="HQ45" s="52"/>
      <c r="HR45" s="52"/>
      <c r="HS45" s="52"/>
      <c r="HT45" s="52"/>
      <c r="HU45" s="52"/>
      <c r="HV45" s="52"/>
      <c r="HW45" s="52"/>
      <c r="HX45" s="52"/>
      <c r="HY45" s="52"/>
      <c r="HZ45" s="52"/>
      <c r="IA45" s="52"/>
      <c r="IB45" s="52"/>
      <c r="IC45" s="52"/>
      <c r="ID45" s="52"/>
      <c r="IE45" s="52"/>
      <c r="IF45" s="52"/>
      <c r="IG45" s="52"/>
      <c r="IH45" s="52"/>
      <c r="II45" s="52"/>
      <c r="IJ45" s="52"/>
      <c r="IK45" s="52"/>
      <c r="IL45" s="52"/>
      <c r="IM45" s="52"/>
      <c r="IN45" s="52"/>
      <c r="IO45" s="52"/>
      <c r="IP45" s="52"/>
      <c r="IQ45" s="52"/>
      <c r="IR45" s="52"/>
      <c r="IS45" s="52"/>
      <c r="IT45" s="52"/>
      <c r="IU45" s="52"/>
      <c r="IV45" s="52"/>
    </row>
    <row r="46" ht="14.25" spans="1:256">
      <c r="A46" s="89"/>
      <c r="B46" s="101"/>
      <c r="C46" s="91"/>
      <c r="D46" s="91"/>
      <c r="E46" s="93"/>
      <c r="F46" s="98"/>
      <c r="G46" s="100"/>
      <c r="H46" s="101"/>
      <c r="I46" s="124"/>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c r="AZ46" s="52"/>
      <c r="BA46" s="52"/>
      <c r="BB46" s="52"/>
      <c r="BC46" s="52"/>
      <c r="BD46" s="52"/>
      <c r="BE46" s="52"/>
      <c r="BF46" s="52"/>
      <c r="BG46" s="52"/>
      <c r="BH46" s="52"/>
      <c r="BI46" s="52"/>
      <c r="BJ46" s="52"/>
      <c r="BK46" s="52"/>
      <c r="BL46" s="52"/>
      <c r="BM46" s="52"/>
      <c r="BN46" s="52"/>
      <c r="BO46" s="52"/>
      <c r="BP46" s="52"/>
      <c r="BQ46" s="52"/>
      <c r="BR46" s="52"/>
      <c r="BS46" s="52"/>
      <c r="BT46" s="52"/>
      <c r="BU46" s="52"/>
      <c r="BV46" s="52"/>
      <c r="BW46" s="52"/>
      <c r="BX46" s="52"/>
      <c r="BY46" s="52"/>
      <c r="BZ46" s="52"/>
      <c r="CA46" s="52"/>
      <c r="CB46" s="52"/>
      <c r="CC46" s="52"/>
      <c r="CD46" s="52"/>
      <c r="CE46" s="52"/>
      <c r="CF46" s="52"/>
      <c r="CG46" s="52"/>
      <c r="CH46" s="52"/>
      <c r="CI46" s="52"/>
      <c r="CJ46" s="52"/>
      <c r="CK46" s="52"/>
      <c r="CL46" s="52"/>
      <c r="CM46" s="52"/>
      <c r="CN46" s="52"/>
      <c r="CO46" s="52"/>
      <c r="CP46" s="52"/>
      <c r="CQ46" s="52"/>
      <c r="CR46" s="52"/>
      <c r="CS46" s="52"/>
      <c r="CT46" s="52"/>
      <c r="CU46" s="52"/>
      <c r="CV46" s="52"/>
      <c r="CW46" s="52"/>
      <c r="CX46" s="52"/>
      <c r="CY46" s="52"/>
      <c r="CZ46" s="52"/>
      <c r="DA46" s="52"/>
      <c r="DB46" s="52"/>
      <c r="DC46" s="52"/>
      <c r="DD46" s="52"/>
      <c r="DE46" s="52"/>
      <c r="DF46" s="52"/>
      <c r="DG46" s="52"/>
      <c r="DH46" s="52"/>
      <c r="DI46" s="52"/>
      <c r="DJ46" s="52"/>
      <c r="DK46" s="52"/>
      <c r="DL46" s="52"/>
      <c r="DM46" s="52"/>
      <c r="DN46" s="52"/>
      <c r="DO46" s="52"/>
      <c r="DP46" s="52"/>
      <c r="DQ46" s="52"/>
      <c r="DR46" s="52"/>
      <c r="DS46" s="52"/>
      <c r="DT46" s="52"/>
      <c r="DU46" s="52"/>
      <c r="DV46" s="52"/>
      <c r="DW46" s="52"/>
      <c r="DX46" s="52"/>
      <c r="DY46" s="52"/>
      <c r="DZ46" s="52"/>
      <c r="EA46" s="52"/>
      <c r="EB46" s="52"/>
      <c r="EC46" s="52"/>
      <c r="ED46" s="52"/>
      <c r="EE46" s="52"/>
      <c r="EF46" s="52"/>
      <c r="EG46" s="52"/>
      <c r="EH46" s="52"/>
      <c r="EI46" s="52"/>
      <c r="EJ46" s="52"/>
      <c r="EK46" s="52"/>
      <c r="EL46" s="52"/>
      <c r="EM46" s="52"/>
      <c r="EN46" s="52"/>
      <c r="EO46" s="52"/>
      <c r="EP46" s="52"/>
      <c r="EQ46" s="52"/>
      <c r="ER46" s="52"/>
      <c r="ES46" s="52"/>
      <c r="ET46" s="52"/>
      <c r="EU46" s="52"/>
      <c r="EV46" s="52"/>
      <c r="EW46" s="52"/>
      <c r="EX46" s="52"/>
      <c r="EY46" s="52"/>
      <c r="EZ46" s="52"/>
      <c r="FA46" s="52"/>
      <c r="FB46" s="52"/>
      <c r="FC46" s="52"/>
      <c r="FD46" s="52"/>
      <c r="FE46" s="52"/>
      <c r="FF46" s="52"/>
      <c r="FG46" s="52"/>
      <c r="FH46" s="52"/>
      <c r="FI46" s="52"/>
      <c r="FJ46" s="52"/>
      <c r="FK46" s="52"/>
      <c r="FL46" s="52"/>
      <c r="FM46" s="52"/>
      <c r="FN46" s="52"/>
      <c r="FO46" s="52"/>
      <c r="FP46" s="52"/>
      <c r="FQ46" s="52"/>
      <c r="FR46" s="52"/>
      <c r="FS46" s="52"/>
      <c r="FT46" s="52"/>
      <c r="FU46" s="52"/>
      <c r="FV46" s="52"/>
      <c r="FW46" s="52"/>
      <c r="FX46" s="52"/>
      <c r="FY46" s="52"/>
      <c r="FZ46" s="52"/>
      <c r="GA46" s="52"/>
      <c r="GB46" s="52"/>
      <c r="GC46" s="52"/>
      <c r="GD46" s="52"/>
      <c r="GE46" s="52"/>
      <c r="GF46" s="52"/>
      <c r="GG46" s="52"/>
      <c r="GH46" s="52"/>
      <c r="GI46" s="52"/>
      <c r="GJ46" s="52"/>
      <c r="GK46" s="52"/>
      <c r="GL46" s="52"/>
      <c r="GM46" s="52"/>
      <c r="GN46" s="52"/>
      <c r="GO46" s="52"/>
      <c r="GP46" s="52"/>
      <c r="GQ46" s="52"/>
      <c r="GR46" s="52"/>
      <c r="GS46" s="52"/>
      <c r="GT46" s="52"/>
      <c r="GU46" s="52"/>
      <c r="GV46" s="52"/>
      <c r="GW46" s="52"/>
      <c r="GX46" s="52"/>
      <c r="GY46" s="52"/>
      <c r="GZ46" s="52"/>
      <c r="HA46" s="52"/>
      <c r="HB46" s="52"/>
      <c r="HC46" s="52"/>
      <c r="HD46" s="52"/>
      <c r="HE46" s="52"/>
      <c r="HF46" s="52"/>
      <c r="HG46" s="52"/>
      <c r="HH46" s="52"/>
      <c r="HI46" s="52"/>
      <c r="HJ46" s="52"/>
      <c r="HK46" s="52"/>
      <c r="HL46" s="52"/>
      <c r="HM46" s="52"/>
      <c r="HN46" s="52"/>
      <c r="HO46" s="52"/>
      <c r="HP46" s="52"/>
      <c r="HQ46" s="52"/>
      <c r="HR46" s="52"/>
      <c r="HS46" s="52"/>
      <c r="HT46" s="52"/>
      <c r="HU46" s="52"/>
      <c r="HV46" s="52"/>
      <c r="HW46" s="52"/>
      <c r="HX46" s="52"/>
      <c r="HY46" s="52"/>
      <c r="HZ46" s="52"/>
      <c r="IA46" s="52"/>
      <c r="IB46" s="52"/>
      <c r="IC46" s="52"/>
      <c r="ID46" s="52"/>
      <c r="IE46" s="52"/>
      <c r="IF46" s="52"/>
      <c r="IG46" s="52"/>
      <c r="IH46" s="52"/>
      <c r="II46" s="52"/>
      <c r="IJ46" s="52"/>
      <c r="IK46" s="52"/>
      <c r="IL46" s="52"/>
      <c r="IM46" s="52"/>
      <c r="IN46" s="52"/>
      <c r="IO46" s="52"/>
      <c r="IP46" s="52"/>
      <c r="IQ46" s="52"/>
      <c r="IR46" s="52"/>
      <c r="IS46" s="52"/>
      <c r="IT46" s="52"/>
      <c r="IU46" s="52"/>
      <c r="IV46" s="52"/>
    </row>
    <row r="47" ht="14.25" spans="1:256">
      <c r="A47" s="82" t="s">
        <v>2077</v>
      </c>
      <c r="B47" s="83">
        <v>211</v>
      </c>
      <c r="C47" s="110"/>
      <c r="D47" s="84"/>
      <c r="E47" s="85"/>
      <c r="F47" s="86"/>
      <c r="G47" s="87"/>
      <c r="H47" s="88"/>
      <c r="I47" s="122"/>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1"/>
      <c r="AM47" s="51"/>
      <c r="AN47" s="51"/>
      <c r="AO47" s="51"/>
      <c r="AP47" s="51"/>
      <c r="AQ47" s="51"/>
      <c r="AR47" s="51"/>
      <c r="AS47" s="51"/>
      <c r="AT47" s="51"/>
      <c r="AU47" s="51"/>
      <c r="AV47" s="51"/>
      <c r="AW47" s="51"/>
      <c r="AX47" s="51"/>
      <c r="AY47" s="51"/>
      <c r="AZ47" s="51"/>
      <c r="BA47" s="51"/>
      <c r="BB47" s="51"/>
      <c r="BC47" s="51"/>
      <c r="BD47" s="51"/>
      <c r="BE47" s="51"/>
      <c r="BF47" s="51"/>
      <c r="BG47" s="51"/>
      <c r="BH47" s="51"/>
      <c r="BI47" s="51"/>
      <c r="BJ47" s="51"/>
      <c r="BK47" s="51"/>
      <c r="BL47" s="51"/>
      <c r="BM47" s="51"/>
      <c r="BN47" s="51"/>
      <c r="BO47" s="51"/>
      <c r="BP47" s="51"/>
      <c r="BQ47" s="51"/>
      <c r="BR47" s="51"/>
      <c r="BS47" s="51"/>
      <c r="BT47" s="51"/>
      <c r="BU47" s="51"/>
      <c r="BV47" s="51"/>
      <c r="BW47" s="51"/>
      <c r="BX47" s="51"/>
      <c r="BY47" s="51"/>
      <c r="BZ47" s="51"/>
      <c r="CA47" s="51"/>
      <c r="CB47" s="51"/>
      <c r="CC47" s="51"/>
      <c r="CD47" s="51"/>
      <c r="CE47" s="51"/>
      <c r="CF47" s="51"/>
      <c r="CG47" s="51"/>
      <c r="CH47" s="51"/>
      <c r="CI47" s="51"/>
      <c r="CJ47" s="51"/>
      <c r="CK47" s="51"/>
      <c r="CL47" s="51"/>
      <c r="CM47" s="51"/>
      <c r="CN47" s="51"/>
      <c r="CO47" s="51"/>
      <c r="CP47" s="51"/>
      <c r="CQ47" s="51"/>
      <c r="CR47" s="51"/>
      <c r="CS47" s="51"/>
      <c r="CT47" s="51"/>
      <c r="CU47" s="51"/>
      <c r="CV47" s="51"/>
      <c r="CW47" s="51"/>
      <c r="CX47" s="51"/>
      <c r="CY47" s="51"/>
      <c r="CZ47" s="51"/>
      <c r="DA47" s="51"/>
      <c r="DB47" s="51"/>
      <c r="DC47" s="51"/>
      <c r="DD47" s="51"/>
      <c r="DE47" s="51"/>
      <c r="DF47" s="51"/>
      <c r="DG47" s="51"/>
      <c r="DH47" s="51"/>
      <c r="DI47" s="51"/>
      <c r="DJ47" s="51"/>
      <c r="DK47" s="51"/>
      <c r="DL47" s="51"/>
      <c r="DM47" s="51"/>
      <c r="DN47" s="51"/>
      <c r="DO47" s="51"/>
      <c r="DP47" s="51"/>
      <c r="DQ47" s="51"/>
      <c r="DR47" s="51"/>
      <c r="DS47" s="51"/>
      <c r="DT47" s="51"/>
      <c r="DU47" s="51"/>
      <c r="DV47" s="51"/>
      <c r="DW47" s="51"/>
      <c r="DX47" s="51"/>
      <c r="DY47" s="51"/>
      <c r="DZ47" s="51"/>
      <c r="EA47" s="51"/>
      <c r="EB47" s="51"/>
      <c r="EC47" s="51"/>
      <c r="ED47" s="51"/>
      <c r="EE47" s="51"/>
      <c r="EF47" s="51"/>
      <c r="EG47" s="51"/>
      <c r="EH47" s="51"/>
      <c r="EI47" s="51"/>
      <c r="EJ47" s="51"/>
      <c r="EK47" s="51"/>
      <c r="EL47" s="51"/>
      <c r="EM47" s="51"/>
      <c r="EN47" s="51"/>
      <c r="EO47" s="51"/>
      <c r="EP47" s="51"/>
      <c r="EQ47" s="51"/>
      <c r="ER47" s="51"/>
      <c r="ES47" s="51"/>
      <c r="ET47" s="51"/>
      <c r="EU47" s="51"/>
      <c r="EV47" s="51"/>
      <c r="EW47" s="51"/>
      <c r="EX47" s="51"/>
      <c r="EY47" s="51"/>
      <c r="EZ47" s="51"/>
      <c r="FA47" s="51"/>
      <c r="FB47" s="51"/>
      <c r="FC47" s="51"/>
      <c r="FD47" s="51"/>
      <c r="FE47" s="51"/>
      <c r="FF47" s="51"/>
      <c r="FG47" s="51"/>
      <c r="FH47" s="51"/>
      <c r="FI47" s="51"/>
      <c r="FJ47" s="51"/>
      <c r="FK47" s="51"/>
      <c r="FL47" s="51"/>
      <c r="FM47" s="51"/>
      <c r="FN47" s="51"/>
      <c r="FO47" s="51"/>
      <c r="FP47" s="51"/>
      <c r="FQ47" s="51"/>
      <c r="FR47" s="51"/>
      <c r="FS47" s="51"/>
      <c r="FT47" s="51"/>
      <c r="FU47" s="51"/>
      <c r="FV47" s="51"/>
      <c r="FW47" s="51"/>
      <c r="FX47" s="51"/>
      <c r="FY47" s="51"/>
      <c r="FZ47" s="51"/>
      <c r="GA47" s="51"/>
      <c r="GB47" s="51"/>
      <c r="GC47" s="51"/>
      <c r="GD47" s="51"/>
      <c r="GE47" s="51"/>
      <c r="GF47" s="51"/>
      <c r="GG47" s="51"/>
      <c r="GH47" s="51"/>
      <c r="GI47" s="51"/>
      <c r="GJ47" s="51"/>
      <c r="GK47" s="51"/>
      <c r="GL47" s="51"/>
      <c r="GM47" s="51"/>
      <c r="GN47" s="51"/>
      <c r="GO47" s="51"/>
      <c r="GP47" s="51"/>
      <c r="GQ47" s="51"/>
      <c r="GR47" s="51"/>
      <c r="GS47" s="51"/>
      <c r="GT47" s="51"/>
      <c r="GU47" s="51"/>
      <c r="GV47" s="51"/>
      <c r="GW47" s="51"/>
      <c r="GX47" s="51"/>
      <c r="GY47" s="51"/>
      <c r="GZ47" s="51"/>
      <c r="HA47" s="51"/>
      <c r="HB47" s="51"/>
      <c r="HC47" s="51"/>
      <c r="HD47" s="51"/>
      <c r="HE47" s="51"/>
      <c r="HF47" s="51"/>
      <c r="HG47" s="51"/>
      <c r="HH47" s="51"/>
      <c r="HI47" s="51"/>
      <c r="HJ47" s="51"/>
      <c r="HK47" s="51"/>
      <c r="HL47" s="51"/>
      <c r="HM47" s="51"/>
      <c r="HN47" s="51"/>
      <c r="HO47" s="51"/>
      <c r="HP47" s="51"/>
      <c r="HQ47" s="51"/>
      <c r="HR47" s="51"/>
      <c r="HS47" s="51"/>
      <c r="HT47" s="51"/>
      <c r="HU47" s="51"/>
      <c r="HV47" s="51"/>
      <c r="HW47" s="51"/>
      <c r="HX47" s="51"/>
      <c r="HY47" s="51"/>
      <c r="HZ47" s="51"/>
      <c r="IA47" s="51"/>
      <c r="IB47" s="51"/>
      <c r="IC47" s="51"/>
      <c r="ID47" s="51"/>
      <c r="IE47" s="51"/>
      <c r="IF47" s="51"/>
      <c r="IG47" s="51"/>
      <c r="IH47" s="51"/>
      <c r="II47" s="51"/>
      <c r="IJ47" s="51"/>
      <c r="IK47" s="51"/>
      <c r="IL47" s="51"/>
      <c r="IM47" s="51"/>
      <c r="IN47" s="51"/>
      <c r="IO47" s="51"/>
      <c r="IP47" s="51"/>
      <c r="IQ47" s="51"/>
      <c r="IR47" s="51"/>
      <c r="IS47" s="51"/>
      <c r="IT47" s="51"/>
      <c r="IU47" s="51"/>
      <c r="IV47" s="51"/>
    </row>
    <row r="48" ht="14.25" spans="1:256">
      <c r="A48" s="89" t="s">
        <v>2078</v>
      </c>
      <c r="B48" s="101">
        <v>211</v>
      </c>
      <c r="C48" s="91" t="s">
        <v>2079</v>
      </c>
      <c r="D48" s="91"/>
      <c r="E48" s="93"/>
      <c r="F48" s="98"/>
      <c r="G48" s="100"/>
      <c r="H48" s="101"/>
      <c r="I48" s="124"/>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2"/>
      <c r="AO48" s="52"/>
      <c r="AP48" s="52"/>
      <c r="AQ48" s="52"/>
      <c r="AR48" s="52"/>
      <c r="AS48" s="52"/>
      <c r="AT48" s="52"/>
      <c r="AU48" s="52"/>
      <c r="AV48" s="52"/>
      <c r="AW48" s="52"/>
      <c r="AX48" s="52"/>
      <c r="AY48" s="52"/>
      <c r="AZ48" s="52"/>
      <c r="BA48" s="52"/>
      <c r="BB48" s="52"/>
      <c r="BC48" s="52"/>
      <c r="BD48" s="52"/>
      <c r="BE48" s="52"/>
      <c r="BF48" s="52"/>
      <c r="BG48" s="52"/>
      <c r="BH48" s="52"/>
      <c r="BI48" s="52"/>
      <c r="BJ48" s="52"/>
      <c r="BK48" s="52"/>
      <c r="BL48" s="52"/>
      <c r="BM48" s="52"/>
      <c r="BN48" s="52"/>
      <c r="BO48" s="52"/>
      <c r="BP48" s="52"/>
      <c r="BQ48" s="52"/>
      <c r="BR48" s="52"/>
      <c r="BS48" s="52"/>
      <c r="BT48" s="52"/>
      <c r="BU48" s="52"/>
      <c r="BV48" s="52"/>
      <c r="BW48" s="52"/>
      <c r="BX48" s="52"/>
      <c r="BY48" s="52"/>
      <c r="BZ48" s="52"/>
      <c r="CA48" s="52"/>
      <c r="CB48" s="52"/>
      <c r="CC48" s="52"/>
      <c r="CD48" s="52"/>
      <c r="CE48" s="52"/>
      <c r="CF48" s="52"/>
      <c r="CG48" s="52"/>
      <c r="CH48" s="52"/>
      <c r="CI48" s="52"/>
      <c r="CJ48" s="52"/>
      <c r="CK48" s="52"/>
      <c r="CL48" s="52"/>
      <c r="CM48" s="52"/>
      <c r="CN48" s="52"/>
      <c r="CO48" s="52"/>
      <c r="CP48" s="52"/>
      <c r="CQ48" s="52"/>
      <c r="CR48" s="52"/>
      <c r="CS48" s="52"/>
      <c r="CT48" s="52"/>
      <c r="CU48" s="52"/>
      <c r="CV48" s="52"/>
      <c r="CW48" s="52"/>
      <c r="CX48" s="52"/>
      <c r="CY48" s="52"/>
      <c r="CZ48" s="52"/>
      <c r="DA48" s="52"/>
      <c r="DB48" s="52"/>
      <c r="DC48" s="52"/>
      <c r="DD48" s="52"/>
      <c r="DE48" s="52"/>
      <c r="DF48" s="52"/>
      <c r="DG48" s="52"/>
      <c r="DH48" s="52"/>
      <c r="DI48" s="52"/>
      <c r="DJ48" s="52"/>
      <c r="DK48" s="52"/>
      <c r="DL48" s="52"/>
      <c r="DM48" s="52"/>
      <c r="DN48" s="52"/>
      <c r="DO48" s="52"/>
      <c r="DP48" s="52"/>
      <c r="DQ48" s="52"/>
      <c r="DR48" s="52"/>
      <c r="DS48" s="52"/>
      <c r="DT48" s="52"/>
      <c r="DU48" s="52"/>
      <c r="DV48" s="52"/>
      <c r="DW48" s="52"/>
      <c r="DX48" s="52"/>
      <c r="DY48" s="52"/>
      <c r="DZ48" s="52"/>
      <c r="EA48" s="52"/>
      <c r="EB48" s="52"/>
      <c r="EC48" s="52"/>
      <c r="ED48" s="52"/>
      <c r="EE48" s="52"/>
      <c r="EF48" s="52"/>
      <c r="EG48" s="52"/>
      <c r="EH48" s="52"/>
      <c r="EI48" s="52"/>
      <c r="EJ48" s="52"/>
      <c r="EK48" s="52"/>
      <c r="EL48" s="52"/>
      <c r="EM48" s="52"/>
      <c r="EN48" s="52"/>
      <c r="EO48" s="52"/>
      <c r="EP48" s="52"/>
      <c r="EQ48" s="52"/>
      <c r="ER48" s="52"/>
      <c r="ES48" s="52"/>
      <c r="ET48" s="52"/>
      <c r="EU48" s="52"/>
      <c r="EV48" s="52"/>
      <c r="EW48" s="52"/>
      <c r="EX48" s="52"/>
      <c r="EY48" s="52"/>
      <c r="EZ48" s="52"/>
      <c r="FA48" s="52"/>
      <c r="FB48" s="52"/>
      <c r="FC48" s="52"/>
      <c r="FD48" s="52"/>
      <c r="FE48" s="52"/>
      <c r="FF48" s="52"/>
      <c r="FG48" s="52"/>
      <c r="FH48" s="52"/>
      <c r="FI48" s="52"/>
      <c r="FJ48" s="52"/>
      <c r="FK48" s="52"/>
      <c r="FL48" s="52"/>
      <c r="FM48" s="52"/>
      <c r="FN48" s="52"/>
      <c r="FO48" s="52"/>
      <c r="FP48" s="52"/>
      <c r="FQ48" s="52"/>
      <c r="FR48" s="52"/>
      <c r="FS48" s="52"/>
      <c r="FT48" s="52"/>
      <c r="FU48" s="52"/>
      <c r="FV48" s="52"/>
      <c r="FW48" s="52"/>
      <c r="FX48" s="52"/>
      <c r="FY48" s="52"/>
      <c r="FZ48" s="52"/>
      <c r="GA48" s="52"/>
      <c r="GB48" s="52"/>
      <c r="GC48" s="52"/>
      <c r="GD48" s="52"/>
      <c r="GE48" s="52"/>
      <c r="GF48" s="52"/>
      <c r="GG48" s="52"/>
      <c r="GH48" s="52"/>
      <c r="GI48" s="52"/>
      <c r="GJ48" s="52"/>
      <c r="GK48" s="52"/>
      <c r="GL48" s="52"/>
      <c r="GM48" s="52"/>
      <c r="GN48" s="52"/>
      <c r="GO48" s="52"/>
      <c r="GP48" s="52"/>
      <c r="GQ48" s="52"/>
      <c r="GR48" s="52"/>
      <c r="GS48" s="52"/>
      <c r="GT48" s="52"/>
      <c r="GU48" s="52"/>
      <c r="GV48" s="52"/>
      <c r="GW48" s="52"/>
      <c r="GX48" s="52"/>
      <c r="GY48" s="52"/>
      <c r="GZ48" s="52"/>
      <c r="HA48" s="52"/>
      <c r="HB48" s="52"/>
      <c r="HC48" s="52"/>
      <c r="HD48" s="52"/>
      <c r="HE48" s="52"/>
      <c r="HF48" s="52"/>
      <c r="HG48" s="52"/>
      <c r="HH48" s="52"/>
      <c r="HI48" s="52"/>
      <c r="HJ48" s="52"/>
      <c r="HK48" s="52"/>
      <c r="HL48" s="52"/>
      <c r="HM48" s="52"/>
      <c r="HN48" s="52"/>
      <c r="HO48" s="52"/>
      <c r="HP48" s="52"/>
      <c r="HQ48" s="52"/>
      <c r="HR48" s="52"/>
      <c r="HS48" s="52"/>
      <c r="HT48" s="52"/>
      <c r="HU48" s="52"/>
      <c r="HV48" s="52"/>
      <c r="HW48" s="52"/>
      <c r="HX48" s="52"/>
      <c r="HY48" s="52"/>
      <c r="HZ48" s="52"/>
      <c r="IA48" s="52"/>
      <c r="IB48" s="52"/>
      <c r="IC48" s="52"/>
      <c r="ID48" s="52"/>
      <c r="IE48" s="52"/>
      <c r="IF48" s="52"/>
      <c r="IG48" s="52"/>
      <c r="IH48" s="52"/>
      <c r="II48" s="52"/>
      <c r="IJ48" s="52"/>
      <c r="IK48" s="52"/>
      <c r="IL48" s="52"/>
      <c r="IM48" s="52"/>
      <c r="IN48" s="52"/>
      <c r="IO48" s="52"/>
      <c r="IP48" s="52"/>
      <c r="IQ48" s="52"/>
      <c r="IR48" s="52"/>
      <c r="IS48" s="52"/>
      <c r="IT48" s="52"/>
      <c r="IU48" s="52"/>
      <c r="IV48" s="52"/>
    </row>
    <row r="49" ht="14.25" spans="1:256">
      <c r="A49" s="89"/>
      <c r="B49" s="101"/>
      <c r="C49" s="91"/>
      <c r="D49" s="91"/>
      <c r="E49" s="93"/>
      <c r="F49" s="98"/>
      <c r="G49" s="102"/>
      <c r="H49" s="102"/>
      <c r="I49" s="124"/>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c r="BG49" s="52"/>
      <c r="BH49" s="52"/>
      <c r="BI49" s="52"/>
      <c r="BJ49" s="52"/>
      <c r="BK49" s="52"/>
      <c r="BL49" s="52"/>
      <c r="BM49" s="52"/>
      <c r="BN49" s="52"/>
      <c r="BO49" s="52"/>
      <c r="BP49" s="52"/>
      <c r="BQ49" s="52"/>
      <c r="BR49" s="52"/>
      <c r="BS49" s="52"/>
      <c r="BT49" s="52"/>
      <c r="BU49" s="52"/>
      <c r="BV49" s="52"/>
      <c r="BW49" s="52"/>
      <c r="BX49" s="52"/>
      <c r="BY49" s="52"/>
      <c r="BZ49" s="52"/>
      <c r="CA49" s="52"/>
      <c r="CB49" s="52"/>
      <c r="CC49" s="52"/>
      <c r="CD49" s="52"/>
      <c r="CE49" s="52"/>
      <c r="CF49" s="52"/>
      <c r="CG49" s="52"/>
      <c r="CH49" s="52"/>
      <c r="CI49" s="52"/>
      <c r="CJ49" s="52"/>
      <c r="CK49" s="52"/>
      <c r="CL49" s="52"/>
      <c r="CM49" s="52"/>
      <c r="CN49" s="52"/>
      <c r="CO49" s="52"/>
      <c r="CP49" s="52"/>
      <c r="CQ49" s="52"/>
      <c r="CR49" s="52"/>
      <c r="CS49" s="52"/>
      <c r="CT49" s="52"/>
      <c r="CU49" s="52"/>
      <c r="CV49" s="52"/>
      <c r="CW49" s="52"/>
      <c r="CX49" s="52"/>
      <c r="CY49" s="52"/>
      <c r="CZ49" s="52"/>
      <c r="DA49" s="52"/>
      <c r="DB49" s="52"/>
      <c r="DC49" s="52"/>
      <c r="DD49" s="52"/>
      <c r="DE49" s="52"/>
      <c r="DF49" s="52"/>
      <c r="DG49" s="52"/>
      <c r="DH49" s="52"/>
      <c r="DI49" s="52"/>
      <c r="DJ49" s="52"/>
      <c r="DK49" s="52"/>
      <c r="DL49" s="52"/>
      <c r="DM49" s="52"/>
      <c r="DN49" s="52"/>
      <c r="DO49" s="52"/>
      <c r="DP49" s="52"/>
      <c r="DQ49" s="52"/>
      <c r="DR49" s="52"/>
      <c r="DS49" s="52"/>
      <c r="DT49" s="52"/>
      <c r="DU49" s="52"/>
      <c r="DV49" s="52"/>
      <c r="DW49" s="52"/>
      <c r="DX49" s="52"/>
      <c r="DY49" s="52"/>
      <c r="DZ49" s="52"/>
      <c r="EA49" s="52"/>
      <c r="EB49" s="52"/>
      <c r="EC49" s="52"/>
      <c r="ED49" s="52"/>
      <c r="EE49" s="52"/>
      <c r="EF49" s="52"/>
      <c r="EG49" s="52"/>
      <c r="EH49" s="52"/>
      <c r="EI49" s="52"/>
      <c r="EJ49" s="52"/>
      <c r="EK49" s="52"/>
      <c r="EL49" s="52"/>
      <c r="EM49" s="52"/>
      <c r="EN49" s="52"/>
      <c r="EO49" s="52"/>
      <c r="EP49" s="52"/>
      <c r="EQ49" s="52"/>
      <c r="ER49" s="52"/>
      <c r="ES49" s="52"/>
      <c r="ET49" s="52"/>
      <c r="EU49" s="52"/>
      <c r="EV49" s="52"/>
      <c r="EW49" s="52"/>
      <c r="EX49" s="52"/>
      <c r="EY49" s="52"/>
      <c r="EZ49" s="52"/>
      <c r="FA49" s="52"/>
      <c r="FB49" s="52"/>
      <c r="FC49" s="52"/>
      <c r="FD49" s="52"/>
      <c r="FE49" s="52"/>
      <c r="FF49" s="52"/>
      <c r="FG49" s="52"/>
      <c r="FH49" s="52"/>
      <c r="FI49" s="52"/>
      <c r="FJ49" s="52"/>
      <c r="FK49" s="52"/>
      <c r="FL49" s="52"/>
      <c r="FM49" s="52"/>
      <c r="FN49" s="52"/>
      <c r="FO49" s="52"/>
      <c r="FP49" s="52"/>
      <c r="FQ49" s="52"/>
      <c r="FR49" s="52"/>
      <c r="FS49" s="52"/>
      <c r="FT49" s="52"/>
      <c r="FU49" s="52"/>
      <c r="FV49" s="52"/>
      <c r="FW49" s="52"/>
      <c r="FX49" s="52"/>
      <c r="FY49" s="52"/>
      <c r="FZ49" s="52"/>
      <c r="GA49" s="52"/>
      <c r="GB49" s="52"/>
      <c r="GC49" s="52"/>
      <c r="GD49" s="52"/>
      <c r="GE49" s="52"/>
      <c r="GF49" s="52"/>
      <c r="GG49" s="52"/>
      <c r="GH49" s="52"/>
      <c r="GI49" s="52"/>
      <c r="GJ49" s="52"/>
      <c r="GK49" s="52"/>
      <c r="GL49" s="52"/>
      <c r="GM49" s="52"/>
      <c r="GN49" s="52"/>
      <c r="GO49" s="52"/>
      <c r="GP49" s="52"/>
      <c r="GQ49" s="52"/>
      <c r="GR49" s="52"/>
      <c r="GS49" s="52"/>
      <c r="GT49" s="52"/>
      <c r="GU49" s="52"/>
      <c r="GV49" s="52"/>
      <c r="GW49" s="52"/>
      <c r="GX49" s="52"/>
      <c r="GY49" s="52"/>
      <c r="GZ49" s="52"/>
      <c r="HA49" s="52"/>
      <c r="HB49" s="52"/>
      <c r="HC49" s="52"/>
      <c r="HD49" s="52"/>
      <c r="HE49" s="52"/>
      <c r="HF49" s="52"/>
      <c r="HG49" s="52"/>
      <c r="HH49" s="52"/>
      <c r="HI49" s="52"/>
      <c r="HJ49" s="52"/>
      <c r="HK49" s="52"/>
      <c r="HL49" s="52"/>
      <c r="HM49" s="52"/>
      <c r="HN49" s="52"/>
      <c r="HO49" s="52"/>
      <c r="HP49" s="52"/>
      <c r="HQ49" s="52"/>
      <c r="HR49" s="52"/>
      <c r="HS49" s="52"/>
      <c r="HT49" s="52"/>
      <c r="HU49" s="52"/>
      <c r="HV49" s="52"/>
      <c r="HW49" s="52"/>
      <c r="HX49" s="52"/>
      <c r="HY49" s="52"/>
      <c r="HZ49" s="52"/>
      <c r="IA49" s="52"/>
      <c r="IB49" s="52"/>
      <c r="IC49" s="52"/>
      <c r="ID49" s="52"/>
      <c r="IE49" s="52"/>
      <c r="IF49" s="52"/>
      <c r="IG49" s="52"/>
      <c r="IH49" s="52"/>
      <c r="II49" s="52"/>
      <c r="IJ49" s="52"/>
      <c r="IK49" s="52"/>
      <c r="IL49" s="52"/>
      <c r="IM49" s="52"/>
      <c r="IN49" s="52"/>
      <c r="IO49" s="52"/>
      <c r="IP49" s="52"/>
      <c r="IQ49" s="52"/>
      <c r="IR49" s="52"/>
      <c r="IS49" s="52"/>
      <c r="IT49" s="52"/>
      <c r="IU49" s="52"/>
      <c r="IV49" s="52"/>
    </row>
    <row r="50" ht="14.25" spans="1:256">
      <c r="A50" s="89"/>
      <c r="B50" s="101"/>
      <c r="C50" s="91"/>
      <c r="D50" s="91"/>
      <c r="E50" s="93"/>
      <c r="F50" s="98"/>
      <c r="G50" s="102"/>
      <c r="H50" s="102"/>
      <c r="I50" s="124"/>
      <c r="J50" s="52"/>
      <c r="K50" s="52"/>
      <c r="L50" s="52"/>
      <c r="M50" s="52"/>
      <c r="N50" s="52"/>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c r="BG50" s="52"/>
      <c r="BH50" s="52"/>
      <c r="BI50" s="52"/>
      <c r="BJ50" s="52"/>
      <c r="BK50" s="52"/>
      <c r="BL50" s="52"/>
      <c r="BM50" s="52"/>
      <c r="BN50" s="52"/>
      <c r="BO50" s="52"/>
      <c r="BP50" s="52"/>
      <c r="BQ50" s="52"/>
      <c r="BR50" s="52"/>
      <c r="BS50" s="52"/>
      <c r="BT50" s="52"/>
      <c r="BU50" s="52"/>
      <c r="BV50" s="52"/>
      <c r="BW50" s="52"/>
      <c r="BX50" s="52"/>
      <c r="BY50" s="52"/>
      <c r="BZ50" s="52"/>
      <c r="CA50" s="52"/>
      <c r="CB50" s="52"/>
      <c r="CC50" s="52"/>
      <c r="CD50" s="52"/>
      <c r="CE50" s="52"/>
      <c r="CF50" s="52"/>
      <c r="CG50" s="52"/>
      <c r="CH50" s="52"/>
      <c r="CI50" s="52"/>
      <c r="CJ50" s="52"/>
      <c r="CK50" s="52"/>
      <c r="CL50" s="52"/>
      <c r="CM50" s="52"/>
      <c r="CN50" s="52"/>
      <c r="CO50" s="52"/>
      <c r="CP50" s="52"/>
      <c r="CQ50" s="52"/>
      <c r="CR50" s="52"/>
      <c r="CS50" s="52"/>
      <c r="CT50" s="52"/>
      <c r="CU50" s="52"/>
      <c r="CV50" s="52"/>
      <c r="CW50" s="52"/>
      <c r="CX50" s="52"/>
      <c r="CY50" s="52"/>
      <c r="CZ50" s="52"/>
      <c r="DA50" s="52"/>
      <c r="DB50" s="52"/>
      <c r="DC50" s="52"/>
      <c r="DD50" s="52"/>
      <c r="DE50" s="52"/>
      <c r="DF50" s="52"/>
      <c r="DG50" s="52"/>
      <c r="DH50" s="52"/>
      <c r="DI50" s="52"/>
      <c r="DJ50" s="52"/>
      <c r="DK50" s="52"/>
      <c r="DL50" s="52"/>
      <c r="DM50" s="52"/>
      <c r="DN50" s="52"/>
      <c r="DO50" s="52"/>
      <c r="DP50" s="52"/>
      <c r="DQ50" s="52"/>
      <c r="DR50" s="52"/>
      <c r="DS50" s="52"/>
      <c r="DT50" s="52"/>
      <c r="DU50" s="52"/>
      <c r="DV50" s="52"/>
      <c r="DW50" s="52"/>
      <c r="DX50" s="52"/>
      <c r="DY50" s="52"/>
      <c r="DZ50" s="52"/>
      <c r="EA50" s="52"/>
      <c r="EB50" s="52"/>
      <c r="EC50" s="52"/>
      <c r="ED50" s="52"/>
      <c r="EE50" s="52"/>
      <c r="EF50" s="52"/>
      <c r="EG50" s="52"/>
      <c r="EH50" s="52"/>
      <c r="EI50" s="52"/>
      <c r="EJ50" s="52"/>
      <c r="EK50" s="52"/>
      <c r="EL50" s="52"/>
      <c r="EM50" s="52"/>
      <c r="EN50" s="52"/>
      <c r="EO50" s="52"/>
      <c r="EP50" s="52"/>
      <c r="EQ50" s="52"/>
      <c r="ER50" s="52"/>
      <c r="ES50" s="52"/>
      <c r="ET50" s="52"/>
      <c r="EU50" s="52"/>
      <c r="EV50" s="52"/>
      <c r="EW50" s="52"/>
      <c r="EX50" s="52"/>
      <c r="EY50" s="52"/>
      <c r="EZ50" s="52"/>
      <c r="FA50" s="52"/>
      <c r="FB50" s="52"/>
      <c r="FC50" s="52"/>
      <c r="FD50" s="52"/>
      <c r="FE50" s="52"/>
      <c r="FF50" s="52"/>
      <c r="FG50" s="52"/>
      <c r="FH50" s="52"/>
      <c r="FI50" s="52"/>
      <c r="FJ50" s="52"/>
      <c r="FK50" s="52"/>
      <c r="FL50" s="52"/>
      <c r="FM50" s="52"/>
      <c r="FN50" s="52"/>
      <c r="FO50" s="52"/>
      <c r="FP50" s="52"/>
      <c r="FQ50" s="52"/>
      <c r="FR50" s="52"/>
      <c r="FS50" s="52"/>
      <c r="FT50" s="52"/>
      <c r="FU50" s="52"/>
      <c r="FV50" s="52"/>
      <c r="FW50" s="52"/>
      <c r="FX50" s="52"/>
      <c r="FY50" s="52"/>
      <c r="FZ50" s="52"/>
      <c r="GA50" s="52"/>
      <c r="GB50" s="52"/>
      <c r="GC50" s="52"/>
      <c r="GD50" s="52"/>
      <c r="GE50" s="52"/>
      <c r="GF50" s="52"/>
      <c r="GG50" s="52"/>
      <c r="GH50" s="52"/>
      <c r="GI50" s="52"/>
      <c r="GJ50" s="52"/>
      <c r="GK50" s="52"/>
      <c r="GL50" s="52"/>
      <c r="GM50" s="52"/>
      <c r="GN50" s="52"/>
      <c r="GO50" s="52"/>
      <c r="GP50" s="52"/>
      <c r="GQ50" s="52"/>
      <c r="GR50" s="52"/>
      <c r="GS50" s="52"/>
      <c r="GT50" s="52"/>
      <c r="GU50" s="52"/>
      <c r="GV50" s="52"/>
      <c r="GW50" s="52"/>
      <c r="GX50" s="52"/>
      <c r="GY50" s="52"/>
      <c r="GZ50" s="52"/>
      <c r="HA50" s="52"/>
      <c r="HB50" s="52"/>
      <c r="HC50" s="52"/>
      <c r="HD50" s="52"/>
      <c r="HE50" s="52"/>
      <c r="HF50" s="52"/>
      <c r="HG50" s="52"/>
      <c r="HH50" s="52"/>
      <c r="HI50" s="52"/>
      <c r="HJ50" s="52"/>
      <c r="HK50" s="52"/>
      <c r="HL50" s="52"/>
      <c r="HM50" s="52"/>
      <c r="HN50" s="52"/>
      <c r="HO50" s="52"/>
      <c r="HP50" s="52"/>
      <c r="HQ50" s="52"/>
      <c r="HR50" s="52"/>
      <c r="HS50" s="52"/>
      <c r="HT50" s="52"/>
      <c r="HU50" s="52"/>
      <c r="HV50" s="52"/>
      <c r="HW50" s="52"/>
      <c r="HX50" s="52"/>
      <c r="HY50" s="52"/>
      <c r="HZ50" s="52"/>
      <c r="IA50" s="52"/>
      <c r="IB50" s="52"/>
      <c r="IC50" s="52"/>
      <c r="ID50" s="52"/>
      <c r="IE50" s="52"/>
      <c r="IF50" s="52"/>
      <c r="IG50" s="52"/>
      <c r="IH50" s="52"/>
      <c r="II50" s="52"/>
      <c r="IJ50" s="52"/>
      <c r="IK50" s="52"/>
      <c r="IL50" s="52"/>
      <c r="IM50" s="52"/>
      <c r="IN50" s="52"/>
      <c r="IO50" s="52"/>
      <c r="IP50" s="52"/>
      <c r="IQ50" s="52"/>
      <c r="IR50" s="52"/>
      <c r="IS50" s="52"/>
      <c r="IT50" s="52"/>
      <c r="IU50" s="52"/>
      <c r="IV50" s="52"/>
    </row>
    <row r="51" ht="14.25" spans="1:256">
      <c r="A51" s="89" t="s">
        <v>2080</v>
      </c>
      <c r="B51" s="101">
        <v>211</v>
      </c>
      <c r="C51" s="91" t="s">
        <v>2081</v>
      </c>
      <c r="D51" s="91"/>
      <c r="E51" s="93"/>
      <c r="F51" s="98"/>
      <c r="G51" s="100"/>
      <c r="H51" s="101"/>
      <c r="I51" s="124"/>
      <c r="J51" s="52"/>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2"/>
      <c r="BF51" s="52"/>
      <c r="BG51" s="52"/>
      <c r="BH51" s="52"/>
      <c r="BI51" s="52"/>
      <c r="BJ51" s="52"/>
      <c r="BK51" s="52"/>
      <c r="BL51" s="52"/>
      <c r="BM51" s="52"/>
      <c r="BN51" s="52"/>
      <c r="BO51" s="52"/>
      <c r="BP51" s="52"/>
      <c r="BQ51" s="52"/>
      <c r="BR51" s="52"/>
      <c r="BS51" s="52"/>
      <c r="BT51" s="52"/>
      <c r="BU51" s="52"/>
      <c r="BV51" s="52"/>
      <c r="BW51" s="52"/>
      <c r="BX51" s="52"/>
      <c r="BY51" s="52"/>
      <c r="BZ51" s="52"/>
      <c r="CA51" s="52"/>
      <c r="CB51" s="52"/>
      <c r="CC51" s="52"/>
      <c r="CD51" s="52"/>
      <c r="CE51" s="52"/>
      <c r="CF51" s="52"/>
      <c r="CG51" s="52"/>
      <c r="CH51" s="52"/>
      <c r="CI51" s="52"/>
      <c r="CJ51" s="52"/>
      <c r="CK51" s="52"/>
      <c r="CL51" s="52"/>
      <c r="CM51" s="52"/>
      <c r="CN51" s="52"/>
      <c r="CO51" s="52"/>
      <c r="CP51" s="52"/>
      <c r="CQ51" s="52"/>
      <c r="CR51" s="52"/>
      <c r="CS51" s="52"/>
      <c r="CT51" s="52"/>
      <c r="CU51" s="52"/>
      <c r="CV51" s="52"/>
      <c r="CW51" s="52"/>
      <c r="CX51" s="52"/>
      <c r="CY51" s="52"/>
      <c r="CZ51" s="52"/>
      <c r="DA51" s="52"/>
      <c r="DB51" s="52"/>
      <c r="DC51" s="52"/>
      <c r="DD51" s="52"/>
      <c r="DE51" s="52"/>
      <c r="DF51" s="52"/>
      <c r="DG51" s="52"/>
      <c r="DH51" s="52"/>
      <c r="DI51" s="52"/>
      <c r="DJ51" s="52"/>
      <c r="DK51" s="52"/>
      <c r="DL51" s="52"/>
      <c r="DM51" s="52"/>
      <c r="DN51" s="52"/>
      <c r="DO51" s="52"/>
      <c r="DP51" s="52"/>
      <c r="DQ51" s="52"/>
      <c r="DR51" s="52"/>
      <c r="DS51" s="52"/>
      <c r="DT51" s="52"/>
      <c r="DU51" s="52"/>
      <c r="DV51" s="52"/>
      <c r="DW51" s="52"/>
      <c r="DX51" s="52"/>
      <c r="DY51" s="52"/>
      <c r="DZ51" s="52"/>
      <c r="EA51" s="52"/>
      <c r="EB51" s="52"/>
      <c r="EC51" s="52"/>
      <c r="ED51" s="52"/>
      <c r="EE51" s="52"/>
      <c r="EF51" s="52"/>
      <c r="EG51" s="52"/>
      <c r="EH51" s="52"/>
      <c r="EI51" s="52"/>
      <c r="EJ51" s="52"/>
      <c r="EK51" s="52"/>
      <c r="EL51" s="52"/>
      <c r="EM51" s="52"/>
      <c r="EN51" s="52"/>
      <c r="EO51" s="52"/>
      <c r="EP51" s="52"/>
      <c r="EQ51" s="52"/>
      <c r="ER51" s="52"/>
      <c r="ES51" s="52"/>
      <c r="ET51" s="52"/>
      <c r="EU51" s="52"/>
      <c r="EV51" s="52"/>
      <c r="EW51" s="52"/>
      <c r="EX51" s="52"/>
      <c r="EY51" s="52"/>
      <c r="EZ51" s="52"/>
      <c r="FA51" s="52"/>
      <c r="FB51" s="52"/>
      <c r="FC51" s="52"/>
      <c r="FD51" s="52"/>
      <c r="FE51" s="52"/>
      <c r="FF51" s="52"/>
      <c r="FG51" s="52"/>
      <c r="FH51" s="52"/>
      <c r="FI51" s="52"/>
      <c r="FJ51" s="52"/>
      <c r="FK51" s="52"/>
      <c r="FL51" s="52"/>
      <c r="FM51" s="52"/>
      <c r="FN51" s="52"/>
      <c r="FO51" s="52"/>
      <c r="FP51" s="52"/>
      <c r="FQ51" s="52"/>
      <c r="FR51" s="52"/>
      <c r="FS51" s="52"/>
      <c r="FT51" s="52"/>
      <c r="FU51" s="52"/>
      <c r="FV51" s="52"/>
      <c r="FW51" s="52"/>
      <c r="FX51" s="52"/>
      <c r="FY51" s="52"/>
      <c r="FZ51" s="52"/>
      <c r="GA51" s="52"/>
      <c r="GB51" s="52"/>
      <c r="GC51" s="52"/>
      <c r="GD51" s="52"/>
      <c r="GE51" s="52"/>
      <c r="GF51" s="52"/>
      <c r="GG51" s="52"/>
      <c r="GH51" s="52"/>
      <c r="GI51" s="52"/>
      <c r="GJ51" s="52"/>
      <c r="GK51" s="52"/>
      <c r="GL51" s="52"/>
      <c r="GM51" s="52"/>
      <c r="GN51" s="52"/>
      <c r="GO51" s="52"/>
      <c r="GP51" s="52"/>
      <c r="GQ51" s="52"/>
      <c r="GR51" s="52"/>
      <c r="GS51" s="52"/>
      <c r="GT51" s="52"/>
      <c r="GU51" s="52"/>
      <c r="GV51" s="52"/>
      <c r="GW51" s="52"/>
      <c r="GX51" s="52"/>
      <c r="GY51" s="52"/>
      <c r="GZ51" s="52"/>
      <c r="HA51" s="52"/>
      <c r="HB51" s="52"/>
      <c r="HC51" s="52"/>
      <c r="HD51" s="52"/>
      <c r="HE51" s="52"/>
      <c r="HF51" s="52"/>
      <c r="HG51" s="52"/>
      <c r="HH51" s="52"/>
      <c r="HI51" s="52"/>
      <c r="HJ51" s="52"/>
      <c r="HK51" s="52"/>
      <c r="HL51" s="52"/>
      <c r="HM51" s="52"/>
      <c r="HN51" s="52"/>
      <c r="HO51" s="52"/>
      <c r="HP51" s="52"/>
      <c r="HQ51" s="52"/>
      <c r="HR51" s="52"/>
      <c r="HS51" s="52"/>
      <c r="HT51" s="52"/>
      <c r="HU51" s="52"/>
      <c r="HV51" s="52"/>
      <c r="HW51" s="52"/>
      <c r="HX51" s="52"/>
      <c r="HY51" s="52"/>
      <c r="HZ51" s="52"/>
      <c r="IA51" s="52"/>
      <c r="IB51" s="52"/>
      <c r="IC51" s="52"/>
      <c r="ID51" s="52"/>
      <c r="IE51" s="52"/>
      <c r="IF51" s="52"/>
      <c r="IG51" s="52"/>
      <c r="IH51" s="52"/>
      <c r="II51" s="52"/>
      <c r="IJ51" s="52"/>
      <c r="IK51" s="52"/>
      <c r="IL51" s="52"/>
      <c r="IM51" s="52"/>
      <c r="IN51" s="52"/>
      <c r="IO51" s="52"/>
      <c r="IP51" s="52"/>
      <c r="IQ51" s="52"/>
      <c r="IR51" s="52"/>
      <c r="IS51" s="52"/>
      <c r="IT51" s="52"/>
      <c r="IU51" s="52"/>
      <c r="IV51" s="52"/>
    </row>
    <row r="52" ht="14.25" spans="1:256">
      <c r="A52" s="111"/>
      <c r="B52" s="101"/>
      <c r="C52" s="91"/>
      <c r="D52" s="91"/>
      <c r="E52" s="93"/>
      <c r="F52" s="93"/>
      <c r="G52" s="100"/>
      <c r="H52" s="93"/>
      <c r="I52" s="126"/>
      <c r="J52" s="52"/>
      <c r="K52" s="52"/>
      <c r="L52" s="52"/>
      <c r="M52" s="52"/>
      <c r="N52" s="52"/>
      <c r="O52" s="52"/>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52"/>
      <c r="AP52" s="52"/>
      <c r="AQ52" s="52"/>
      <c r="AR52" s="52"/>
      <c r="AS52" s="52"/>
      <c r="AT52" s="52"/>
      <c r="AU52" s="52"/>
      <c r="AV52" s="52"/>
      <c r="AW52" s="52"/>
      <c r="AX52" s="52"/>
      <c r="AY52" s="52"/>
      <c r="AZ52" s="52"/>
      <c r="BA52" s="52"/>
      <c r="BB52" s="52"/>
      <c r="BC52" s="52"/>
      <c r="BD52" s="52"/>
      <c r="BE52" s="52"/>
      <c r="BF52" s="52"/>
      <c r="BG52" s="52"/>
      <c r="BH52" s="52"/>
      <c r="BI52" s="52"/>
      <c r="BJ52" s="52"/>
      <c r="BK52" s="52"/>
      <c r="BL52" s="52"/>
      <c r="BM52" s="52"/>
      <c r="BN52" s="52"/>
      <c r="BO52" s="52"/>
      <c r="BP52" s="52"/>
      <c r="BQ52" s="52"/>
      <c r="BR52" s="52"/>
      <c r="BS52" s="52"/>
      <c r="BT52" s="52"/>
      <c r="BU52" s="52"/>
      <c r="BV52" s="52"/>
      <c r="BW52" s="52"/>
      <c r="BX52" s="52"/>
      <c r="BY52" s="52"/>
      <c r="BZ52" s="52"/>
      <c r="CA52" s="52"/>
      <c r="CB52" s="52"/>
      <c r="CC52" s="52"/>
      <c r="CD52" s="52"/>
      <c r="CE52" s="52"/>
      <c r="CF52" s="52"/>
      <c r="CG52" s="52"/>
      <c r="CH52" s="52"/>
      <c r="CI52" s="52"/>
      <c r="CJ52" s="52"/>
      <c r="CK52" s="52"/>
      <c r="CL52" s="52"/>
      <c r="CM52" s="52"/>
      <c r="CN52" s="52"/>
      <c r="CO52" s="52"/>
      <c r="CP52" s="52"/>
      <c r="CQ52" s="52"/>
      <c r="CR52" s="52"/>
      <c r="CS52" s="52"/>
      <c r="CT52" s="52"/>
      <c r="CU52" s="52"/>
      <c r="CV52" s="52"/>
      <c r="CW52" s="52"/>
      <c r="CX52" s="52"/>
      <c r="CY52" s="52"/>
      <c r="CZ52" s="52"/>
      <c r="DA52" s="52"/>
      <c r="DB52" s="52"/>
      <c r="DC52" s="52"/>
      <c r="DD52" s="52"/>
      <c r="DE52" s="52"/>
      <c r="DF52" s="52"/>
      <c r="DG52" s="52"/>
      <c r="DH52" s="52"/>
      <c r="DI52" s="52"/>
      <c r="DJ52" s="52"/>
      <c r="DK52" s="52"/>
      <c r="DL52" s="52"/>
      <c r="DM52" s="52"/>
      <c r="DN52" s="52"/>
      <c r="DO52" s="52"/>
      <c r="DP52" s="52"/>
      <c r="DQ52" s="52"/>
      <c r="DR52" s="52"/>
      <c r="DS52" s="52"/>
      <c r="DT52" s="52"/>
      <c r="DU52" s="52"/>
      <c r="DV52" s="52"/>
      <c r="DW52" s="52"/>
      <c r="DX52" s="52"/>
      <c r="DY52" s="52"/>
      <c r="DZ52" s="52"/>
      <c r="EA52" s="52"/>
      <c r="EB52" s="52"/>
      <c r="EC52" s="52"/>
      <c r="ED52" s="52"/>
      <c r="EE52" s="52"/>
      <c r="EF52" s="52"/>
      <c r="EG52" s="52"/>
      <c r="EH52" s="52"/>
      <c r="EI52" s="52"/>
      <c r="EJ52" s="52"/>
      <c r="EK52" s="52"/>
      <c r="EL52" s="52"/>
      <c r="EM52" s="52"/>
      <c r="EN52" s="52"/>
      <c r="EO52" s="52"/>
      <c r="EP52" s="52"/>
      <c r="EQ52" s="52"/>
      <c r="ER52" s="52"/>
      <c r="ES52" s="52"/>
      <c r="ET52" s="52"/>
      <c r="EU52" s="52"/>
      <c r="EV52" s="52"/>
      <c r="EW52" s="52"/>
      <c r="EX52" s="52"/>
      <c r="EY52" s="52"/>
      <c r="EZ52" s="52"/>
      <c r="FA52" s="52"/>
      <c r="FB52" s="52"/>
      <c r="FC52" s="52"/>
      <c r="FD52" s="52"/>
      <c r="FE52" s="52"/>
      <c r="FF52" s="52"/>
      <c r="FG52" s="52"/>
      <c r="FH52" s="52"/>
      <c r="FI52" s="52"/>
      <c r="FJ52" s="52"/>
      <c r="FK52" s="52"/>
      <c r="FL52" s="52"/>
      <c r="FM52" s="52"/>
      <c r="FN52" s="52"/>
      <c r="FO52" s="52"/>
      <c r="FP52" s="52"/>
      <c r="FQ52" s="52"/>
      <c r="FR52" s="52"/>
      <c r="FS52" s="52"/>
      <c r="FT52" s="52"/>
      <c r="FU52" s="52"/>
      <c r="FV52" s="52"/>
      <c r="FW52" s="52"/>
      <c r="FX52" s="52"/>
      <c r="FY52" s="52"/>
      <c r="FZ52" s="52"/>
      <c r="GA52" s="52"/>
      <c r="GB52" s="52"/>
      <c r="GC52" s="52"/>
      <c r="GD52" s="52"/>
      <c r="GE52" s="52"/>
      <c r="GF52" s="52"/>
      <c r="GG52" s="52"/>
      <c r="GH52" s="52"/>
      <c r="GI52" s="52"/>
      <c r="GJ52" s="52"/>
      <c r="GK52" s="52"/>
      <c r="GL52" s="52"/>
      <c r="GM52" s="52"/>
      <c r="GN52" s="52"/>
      <c r="GO52" s="52"/>
      <c r="GP52" s="52"/>
      <c r="GQ52" s="52"/>
      <c r="GR52" s="52"/>
      <c r="GS52" s="52"/>
      <c r="GT52" s="52"/>
      <c r="GU52" s="52"/>
      <c r="GV52" s="52"/>
      <c r="GW52" s="52"/>
      <c r="GX52" s="52"/>
      <c r="GY52" s="52"/>
      <c r="GZ52" s="52"/>
      <c r="HA52" s="52"/>
      <c r="HB52" s="52"/>
      <c r="HC52" s="52"/>
      <c r="HD52" s="52"/>
      <c r="HE52" s="52"/>
      <c r="HF52" s="52"/>
      <c r="HG52" s="52"/>
      <c r="HH52" s="52"/>
      <c r="HI52" s="52"/>
      <c r="HJ52" s="52"/>
      <c r="HK52" s="52"/>
      <c r="HL52" s="52"/>
      <c r="HM52" s="52"/>
      <c r="HN52" s="52"/>
      <c r="HO52" s="52"/>
      <c r="HP52" s="52"/>
      <c r="HQ52" s="52"/>
      <c r="HR52" s="52"/>
      <c r="HS52" s="52"/>
      <c r="HT52" s="52"/>
      <c r="HU52" s="52"/>
      <c r="HV52" s="52"/>
      <c r="HW52" s="52"/>
      <c r="HX52" s="52"/>
      <c r="HY52" s="52"/>
      <c r="HZ52" s="52"/>
      <c r="IA52" s="52"/>
      <c r="IB52" s="52"/>
      <c r="IC52" s="52"/>
      <c r="ID52" s="52"/>
      <c r="IE52" s="52"/>
      <c r="IF52" s="52"/>
      <c r="IG52" s="52"/>
      <c r="IH52" s="52"/>
      <c r="II52" s="52"/>
      <c r="IJ52" s="52"/>
      <c r="IK52" s="52"/>
      <c r="IL52" s="52"/>
      <c r="IM52" s="52"/>
      <c r="IN52" s="52"/>
      <c r="IO52" s="52"/>
      <c r="IP52" s="52"/>
      <c r="IQ52" s="52"/>
      <c r="IR52" s="52"/>
      <c r="IS52" s="52"/>
      <c r="IT52" s="52"/>
      <c r="IU52" s="52"/>
      <c r="IV52" s="52"/>
    </row>
    <row r="53" ht="14.25" spans="1:256">
      <c r="A53" s="89"/>
      <c r="B53" s="101"/>
      <c r="C53" s="91"/>
      <c r="D53" s="91"/>
      <c r="E53" s="93"/>
      <c r="F53" s="98"/>
      <c r="G53" s="100"/>
      <c r="H53" s="101"/>
      <c r="I53" s="126"/>
      <c r="J53" s="52"/>
      <c r="K53" s="52"/>
      <c r="L53" s="52"/>
      <c r="M53" s="52"/>
      <c r="N53" s="52"/>
      <c r="O53" s="52"/>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2"/>
      <c r="AO53" s="52"/>
      <c r="AP53" s="52"/>
      <c r="AQ53" s="52"/>
      <c r="AR53" s="52"/>
      <c r="AS53" s="52"/>
      <c r="AT53" s="52"/>
      <c r="AU53" s="52"/>
      <c r="AV53" s="52"/>
      <c r="AW53" s="52"/>
      <c r="AX53" s="52"/>
      <c r="AY53" s="52"/>
      <c r="AZ53" s="52"/>
      <c r="BA53" s="52"/>
      <c r="BB53" s="52"/>
      <c r="BC53" s="52"/>
      <c r="BD53" s="52"/>
      <c r="BE53" s="52"/>
      <c r="BF53" s="52"/>
      <c r="BG53" s="52"/>
      <c r="BH53" s="52"/>
      <c r="BI53" s="52"/>
      <c r="BJ53" s="52"/>
      <c r="BK53" s="52"/>
      <c r="BL53" s="52"/>
      <c r="BM53" s="52"/>
      <c r="BN53" s="52"/>
      <c r="BO53" s="52"/>
      <c r="BP53" s="52"/>
      <c r="BQ53" s="52"/>
      <c r="BR53" s="52"/>
      <c r="BS53" s="52"/>
      <c r="BT53" s="52"/>
      <c r="BU53" s="52"/>
      <c r="BV53" s="52"/>
      <c r="BW53" s="52"/>
      <c r="BX53" s="52"/>
      <c r="BY53" s="52"/>
      <c r="BZ53" s="52"/>
      <c r="CA53" s="52"/>
      <c r="CB53" s="52"/>
      <c r="CC53" s="52"/>
      <c r="CD53" s="52"/>
      <c r="CE53" s="52"/>
      <c r="CF53" s="52"/>
      <c r="CG53" s="52"/>
      <c r="CH53" s="52"/>
      <c r="CI53" s="52"/>
      <c r="CJ53" s="52"/>
      <c r="CK53" s="52"/>
      <c r="CL53" s="52"/>
      <c r="CM53" s="52"/>
      <c r="CN53" s="52"/>
      <c r="CO53" s="52"/>
      <c r="CP53" s="52"/>
      <c r="CQ53" s="52"/>
      <c r="CR53" s="52"/>
      <c r="CS53" s="52"/>
      <c r="CT53" s="52"/>
      <c r="CU53" s="52"/>
      <c r="CV53" s="52"/>
      <c r="CW53" s="52"/>
      <c r="CX53" s="52"/>
      <c r="CY53" s="52"/>
      <c r="CZ53" s="52"/>
      <c r="DA53" s="52"/>
      <c r="DB53" s="52"/>
      <c r="DC53" s="52"/>
      <c r="DD53" s="52"/>
      <c r="DE53" s="52"/>
      <c r="DF53" s="52"/>
      <c r="DG53" s="52"/>
      <c r="DH53" s="52"/>
      <c r="DI53" s="52"/>
      <c r="DJ53" s="52"/>
      <c r="DK53" s="52"/>
      <c r="DL53" s="52"/>
      <c r="DM53" s="52"/>
      <c r="DN53" s="52"/>
      <c r="DO53" s="52"/>
      <c r="DP53" s="52"/>
      <c r="DQ53" s="52"/>
      <c r="DR53" s="52"/>
      <c r="DS53" s="52"/>
      <c r="DT53" s="52"/>
      <c r="DU53" s="52"/>
      <c r="DV53" s="52"/>
      <c r="DW53" s="52"/>
      <c r="DX53" s="52"/>
      <c r="DY53" s="52"/>
      <c r="DZ53" s="52"/>
      <c r="EA53" s="52"/>
      <c r="EB53" s="52"/>
      <c r="EC53" s="52"/>
      <c r="ED53" s="52"/>
      <c r="EE53" s="52"/>
      <c r="EF53" s="52"/>
      <c r="EG53" s="52"/>
      <c r="EH53" s="52"/>
      <c r="EI53" s="52"/>
      <c r="EJ53" s="52"/>
      <c r="EK53" s="52"/>
      <c r="EL53" s="52"/>
      <c r="EM53" s="52"/>
      <c r="EN53" s="52"/>
      <c r="EO53" s="52"/>
      <c r="EP53" s="52"/>
      <c r="EQ53" s="52"/>
      <c r="ER53" s="52"/>
      <c r="ES53" s="52"/>
      <c r="ET53" s="52"/>
      <c r="EU53" s="52"/>
      <c r="EV53" s="52"/>
      <c r="EW53" s="52"/>
      <c r="EX53" s="52"/>
      <c r="EY53" s="52"/>
      <c r="EZ53" s="52"/>
      <c r="FA53" s="52"/>
      <c r="FB53" s="52"/>
      <c r="FC53" s="52"/>
      <c r="FD53" s="52"/>
      <c r="FE53" s="52"/>
      <c r="FF53" s="52"/>
      <c r="FG53" s="52"/>
      <c r="FH53" s="52"/>
      <c r="FI53" s="52"/>
      <c r="FJ53" s="52"/>
      <c r="FK53" s="52"/>
      <c r="FL53" s="52"/>
      <c r="FM53" s="52"/>
      <c r="FN53" s="52"/>
      <c r="FO53" s="52"/>
      <c r="FP53" s="52"/>
      <c r="FQ53" s="52"/>
      <c r="FR53" s="52"/>
      <c r="FS53" s="52"/>
      <c r="FT53" s="52"/>
      <c r="FU53" s="52"/>
      <c r="FV53" s="52"/>
      <c r="FW53" s="52"/>
      <c r="FX53" s="52"/>
      <c r="FY53" s="52"/>
      <c r="FZ53" s="52"/>
      <c r="GA53" s="52"/>
      <c r="GB53" s="52"/>
      <c r="GC53" s="52"/>
      <c r="GD53" s="52"/>
      <c r="GE53" s="52"/>
      <c r="GF53" s="52"/>
      <c r="GG53" s="52"/>
      <c r="GH53" s="52"/>
      <c r="GI53" s="52"/>
      <c r="GJ53" s="52"/>
      <c r="GK53" s="52"/>
      <c r="GL53" s="52"/>
      <c r="GM53" s="52"/>
      <c r="GN53" s="52"/>
      <c r="GO53" s="52"/>
      <c r="GP53" s="52"/>
      <c r="GQ53" s="52"/>
      <c r="GR53" s="52"/>
      <c r="GS53" s="52"/>
      <c r="GT53" s="52"/>
      <c r="GU53" s="52"/>
      <c r="GV53" s="52"/>
      <c r="GW53" s="52"/>
      <c r="GX53" s="52"/>
      <c r="GY53" s="52"/>
      <c r="GZ53" s="52"/>
      <c r="HA53" s="52"/>
      <c r="HB53" s="52"/>
      <c r="HC53" s="52"/>
      <c r="HD53" s="52"/>
      <c r="HE53" s="52"/>
      <c r="HF53" s="52"/>
      <c r="HG53" s="52"/>
      <c r="HH53" s="52"/>
      <c r="HI53" s="52"/>
      <c r="HJ53" s="52"/>
      <c r="HK53" s="52"/>
      <c r="HL53" s="52"/>
      <c r="HM53" s="52"/>
      <c r="HN53" s="52"/>
      <c r="HO53" s="52"/>
      <c r="HP53" s="52"/>
      <c r="HQ53" s="52"/>
      <c r="HR53" s="52"/>
      <c r="HS53" s="52"/>
      <c r="HT53" s="52"/>
      <c r="HU53" s="52"/>
      <c r="HV53" s="52"/>
      <c r="HW53" s="52"/>
      <c r="HX53" s="52"/>
      <c r="HY53" s="52"/>
      <c r="HZ53" s="52"/>
      <c r="IA53" s="52"/>
      <c r="IB53" s="52"/>
      <c r="IC53" s="52"/>
      <c r="ID53" s="52"/>
      <c r="IE53" s="52"/>
      <c r="IF53" s="52"/>
      <c r="IG53" s="52"/>
      <c r="IH53" s="52"/>
      <c r="II53" s="52"/>
      <c r="IJ53" s="52"/>
      <c r="IK53" s="52"/>
      <c r="IL53" s="52"/>
      <c r="IM53" s="52"/>
      <c r="IN53" s="52"/>
      <c r="IO53" s="52"/>
      <c r="IP53" s="52"/>
      <c r="IQ53" s="52"/>
      <c r="IR53" s="52"/>
      <c r="IS53" s="52"/>
      <c r="IT53" s="52"/>
      <c r="IU53" s="52"/>
      <c r="IV53" s="52"/>
    </row>
    <row r="54" ht="14.25" spans="1:256">
      <c r="A54" s="82" t="s">
        <v>2082</v>
      </c>
      <c r="B54" s="83">
        <v>212</v>
      </c>
      <c r="C54" s="110"/>
      <c r="D54" s="84"/>
      <c r="E54" s="85"/>
      <c r="F54" s="86"/>
      <c r="G54" s="103"/>
      <c r="H54" s="103"/>
      <c r="I54" s="122"/>
      <c r="J54" s="51"/>
      <c r="K54" s="51"/>
      <c r="L54" s="51"/>
      <c r="M54" s="51"/>
      <c r="N54" s="51"/>
      <c r="O54" s="51"/>
      <c r="P54" s="51"/>
      <c r="Q54" s="51"/>
      <c r="R54" s="51"/>
      <c r="S54" s="51"/>
      <c r="T54" s="51"/>
      <c r="U54" s="51"/>
      <c r="V54" s="51"/>
      <c r="W54" s="51"/>
      <c r="X54" s="51"/>
      <c r="Y54" s="51"/>
      <c r="Z54" s="51"/>
      <c r="AA54" s="51"/>
      <c r="AB54" s="51"/>
      <c r="AC54" s="51"/>
      <c r="AD54" s="51"/>
      <c r="AE54" s="51"/>
      <c r="AF54" s="51"/>
      <c r="AG54" s="51"/>
      <c r="AH54" s="51"/>
      <c r="AI54" s="51"/>
      <c r="AJ54" s="51"/>
      <c r="AK54" s="51"/>
      <c r="AL54" s="51"/>
      <c r="AM54" s="51"/>
      <c r="AN54" s="51"/>
      <c r="AO54" s="51"/>
      <c r="AP54" s="51"/>
      <c r="AQ54" s="51"/>
      <c r="AR54" s="51"/>
      <c r="AS54" s="51"/>
      <c r="AT54" s="51"/>
      <c r="AU54" s="51"/>
      <c r="AV54" s="51"/>
      <c r="AW54" s="51"/>
      <c r="AX54" s="51"/>
      <c r="AY54" s="51"/>
      <c r="AZ54" s="51"/>
      <c r="BA54" s="51"/>
      <c r="BB54" s="51"/>
      <c r="BC54" s="51"/>
      <c r="BD54" s="51"/>
      <c r="BE54" s="51"/>
      <c r="BF54" s="51"/>
      <c r="BG54" s="51"/>
      <c r="BH54" s="51"/>
      <c r="BI54" s="51"/>
      <c r="BJ54" s="51"/>
      <c r="BK54" s="51"/>
      <c r="BL54" s="51"/>
      <c r="BM54" s="51"/>
      <c r="BN54" s="51"/>
      <c r="BO54" s="51"/>
      <c r="BP54" s="51"/>
      <c r="BQ54" s="51"/>
      <c r="BR54" s="51"/>
      <c r="BS54" s="51"/>
      <c r="BT54" s="51"/>
      <c r="BU54" s="51"/>
      <c r="BV54" s="51"/>
      <c r="BW54" s="51"/>
      <c r="BX54" s="51"/>
      <c r="BY54" s="51"/>
      <c r="BZ54" s="51"/>
      <c r="CA54" s="51"/>
      <c r="CB54" s="51"/>
      <c r="CC54" s="51"/>
      <c r="CD54" s="51"/>
      <c r="CE54" s="51"/>
      <c r="CF54" s="51"/>
      <c r="CG54" s="51"/>
      <c r="CH54" s="51"/>
      <c r="CI54" s="51"/>
      <c r="CJ54" s="51"/>
      <c r="CK54" s="51"/>
      <c r="CL54" s="51"/>
      <c r="CM54" s="51"/>
      <c r="CN54" s="51"/>
      <c r="CO54" s="51"/>
      <c r="CP54" s="51"/>
      <c r="CQ54" s="51"/>
      <c r="CR54" s="51"/>
      <c r="CS54" s="51"/>
      <c r="CT54" s="51"/>
      <c r="CU54" s="51"/>
      <c r="CV54" s="51"/>
      <c r="CW54" s="51"/>
      <c r="CX54" s="51"/>
      <c r="CY54" s="51"/>
      <c r="CZ54" s="51"/>
      <c r="DA54" s="51"/>
      <c r="DB54" s="51"/>
      <c r="DC54" s="51"/>
      <c r="DD54" s="51"/>
      <c r="DE54" s="51"/>
      <c r="DF54" s="51"/>
      <c r="DG54" s="51"/>
      <c r="DH54" s="51"/>
      <c r="DI54" s="51"/>
      <c r="DJ54" s="51"/>
      <c r="DK54" s="51"/>
      <c r="DL54" s="51"/>
      <c r="DM54" s="51"/>
      <c r="DN54" s="51"/>
      <c r="DO54" s="51"/>
      <c r="DP54" s="51"/>
      <c r="DQ54" s="51"/>
      <c r="DR54" s="51"/>
      <c r="DS54" s="51"/>
      <c r="DT54" s="51"/>
      <c r="DU54" s="51"/>
      <c r="DV54" s="51"/>
      <c r="DW54" s="51"/>
      <c r="DX54" s="51"/>
      <c r="DY54" s="51"/>
      <c r="DZ54" s="51"/>
      <c r="EA54" s="51"/>
      <c r="EB54" s="51"/>
      <c r="EC54" s="51"/>
      <c r="ED54" s="51"/>
      <c r="EE54" s="51"/>
      <c r="EF54" s="51"/>
      <c r="EG54" s="51"/>
      <c r="EH54" s="51"/>
      <c r="EI54" s="51"/>
      <c r="EJ54" s="51"/>
      <c r="EK54" s="51"/>
      <c r="EL54" s="51"/>
      <c r="EM54" s="51"/>
      <c r="EN54" s="51"/>
      <c r="EO54" s="51"/>
      <c r="EP54" s="51"/>
      <c r="EQ54" s="51"/>
      <c r="ER54" s="51"/>
      <c r="ES54" s="51"/>
      <c r="ET54" s="51"/>
      <c r="EU54" s="51"/>
      <c r="EV54" s="51"/>
      <c r="EW54" s="51"/>
      <c r="EX54" s="51"/>
      <c r="EY54" s="51"/>
      <c r="EZ54" s="51"/>
      <c r="FA54" s="51"/>
      <c r="FB54" s="51"/>
      <c r="FC54" s="51"/>
      <c r="FD54" s="51"/>
      <c r="FE54" s="51"/>
      <c r="FF54" s="51"/>
      <c r="FG54" s="51"/>
      <c r="FH54" s="51"/>
      <c r="FI54" s="51"/>
      <c r="FJ54" s="51"/>
      <c r="FK54" s="51"/>
      <c r="FL54" s="51"/>
      <c r="FM54" s="51"/>
      <c r="FN54" s="51"/>
      <c r="FO54" s="51"/>
      <c r="FP54" s="51"/>
      <c r="FQ54" s="51"/>
      <c r="FR54" s="51"/>
      <c r="FS54" s="51"/>
      <c r="FT54" s="51"/>
      <c r="FU54" s="51"/>
      <c r="FV54" s="51"/>
      <c r="FW54" s="51"/>
      <c r="FX54" s="51"/>
      <c r="FY54" s="51"/>
      <c r="FZ54" s="51"/>
      <c r="GA54" s="51"/>
      <c r="GB54" s="51"/>
      <c r="GC54" s="51"/>
      <c r="GD54" s="51"/>
      <c r="GE54" s="51"/>
      <c r="GF54" s="51"/>
      <c r="GG54" s="51"/>
      <c r="GH54" s="51"/>
      <c r="GI54" s="51"/>
      <c r="GJ54" s="51"/>
      <c r="GK54" s="51"/>
      <c r="GL54" s="51"/>
      <c r="GM54" s="51"/>
      <c r="GN54" s="51"/>
      <c r="GO54" s="51"/>
      <c r="GP54" s="51"/>
      <c r="GQ54" s="51"/>
      <c r="GR54" s="51"/>
      <c r="GS54" s="51"/>
      <c r="GT54" s="51"/>
      <c r="GU54" s="51"/>
      <c r="GV54" s="51"/>
      <c r="GW54" s="51"/>
      <c r="GX54" s="51"/>
      <c r="GY54" s="51"/>
      <c r="GZ54" s="51"/>
      <c r="HA54" s="51"/>
      <c r="HB54" s="51"/>
      <c r="HC54" s="51"/>
      <c r="HD54" s="51"/>
      <c r="HE54" s="51"/>
      <c r="HF54" s="51"/>
      <c r="HG54" s="51"/>
      <c r="HH54" s="51"/>
      <c r="HI54" s="51"/>
      <c r="HJ54" s="51"/>
      <c r="HK54" s="51"/>
      <c r="HL54" s="51"/>
      <c r="HM54" s="51"/>
      <c r="HN54" s="51"/>
      <c r="HO54" s="51"/>
      <c r="HP54" s="51"/>
      <c r="HQ54" s="51"/>
      <c r="HR54" s="51"/>
      <c r="HS54" s="51"/>
      <c r="HT54" s="51"/>
      <c r="HU54" s="51"/>
      <c r="HV54" s="51"/>
      <c r="HW54" s="51"/>
      <c r="HX54" s="51"/>
      <c r="HY54" s="51"/>
      <c r="HZ54" s="51"/>
      <c r="IA54" s="51"/>
      <c r="IB54" s="51"/>
      <c r="IC54" s="51"/>
      <c r="ID54" s="51"/>
      <c r="IE54" s="51"/>
      <c r="IF54" s="51"/>
      <c r="IG54" s="51"/>
      <c r="IH54" s="51"/>
      <c r="II54" s="51"/>
      <c r="IJ54" s="51"/>
      <c r="IK54" s="51"/>
      <c r="IL54" s="51"/>
      <c r="IM54" s="51"/>
      <c r="IN54" s="51"/>
      <c r="IO54" s="51"/>
      <c r="IP54" s="51"/>
      <c r="IQ54" s="51"/>
      <c r="IR54" s="51"/>
      <c r="IS54" s="51"/>
      <c r="IT54" s="51"/>
      <c r="IU54" s="51"/>
      <c r="IV54" s="51"/>
    </row>
    <row r="55" ht="14.25" spans="1:256">
      <c r="A55" s="89" t="s">
        <v>2083</v>
      </c>
      <c r="B55" s="101">
        <v>212</v>
      </c>
      <c r="C55" s="91" t="s">
        <v>2084</v>
      </c>
      <c r="D55" s="91"/>
      <c r="E55" s="93"/>
      <c r="F55" s="98"/>
      <c r="G55" s="107"/>
      <c r="H55" s="107"/>
      <c r="I55" s="124"/>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1"/>
      <c r="AS55" s="51"/>
      <c r="AT55" s="51"/>
      <c r="AU55" s="51"/>
      <c r="AV55" s="51"/>
      <c r="AW55" s="51"/>
      <c r="AX55" s="51"/>
      <c r="AY55" s="51"/>
      <c r="AZ55" s="51"/>
      <c r="BA55" s="51"/>
      <c r="BB55" s="51"/>
      <c r="BC55" s="51"/>
      <c r="BD55" s="51"/>
      <c r="BE55" s="51"/>
      <c r="BF55" s="51"/>
      <c r="BG55" s="51"/>
      <c r="BH55" s="51"/>
      <c r="BI55" s="51"/>
      <c r="BJ55" s="51"/>
      <c r="BK55" s="51"/>
      <c r="BL55" s="51"/>
      <c r="BM55" s="51"/>
      <c r="BN55" s="51"/>
      <c r="BO55" s="51"/>
      <c r="BP55" s="51"/>
      <c r="BQ55" s="51"/>
      <c r="BR55" s="51"/>
      <c r="BS55" s="51"/>
      <c r="BT55" s="51"/>
      <c r="BU55" s="51"/>
      <c r="BV55" s="51"/>
      <c r="BW55" s="51"/>
      <c r="BX55" s="51"/>
      <c r="BY55" s="51"/>
      <c r="BZ55" s="51"/>
      <c r="CA55" s="51"/>
      <c r="CB55" s="51"/>
      <c r="CC55" s="51"/>
      <c r="CD55" s="51"/>
      <c r="CE55" s="51"/>
      <c r="CF55" s="51"/>
      <c r="CG55" s="51"/>
      <c r="CH55" s="51"/>
      <c r="CI55" s="51"/>
      <c r="CJ55" s="51"/>
      <c r="CK55" s="51"/>
      <c r="CL55" s="51"/>
      <c r="CM55" s="51"/>
      <c r="CN55" s="51"/>
      <c r="CO55" s="51"/>
      <c r="CP55" s="51"/>
      <c r="CQ55" s="51"/>
      <c r="CR55" s="51"/>
      <c r="CS55" s="51"/>
      <c r="CT55" s="51"/>
      <c r="CU55" s="51"/>
      <c r="CV55" s="51"/>
      <c r="CW55" s="51"/>
      <c r="CX55" s="51"/>
      <c r="CY55" s="51"/>
      <c r="CZ55" s="51"/>
      <c r="DA55" s="51"/>
      <c r="DB55" s="51"/>
      <c r="DC55" s="51"/>
      <c r="DD55" s="51"/>
      <c r="DE55" s="51"/>
      <c r="DF55" s="51"/>
      <c r="DG55" s="51"/>
      <c r="DH55" s="51"/>
      <c r="DI55" s="51"/>
      <c r="DJ55" s="51"/>
      <c r="DK55" s="51"/>
      <c r="DL55" s="51"/>
      <c r="DM55" s="51"/>
      <c r="DN55" s="51"/>
      <c r="DO55" s="51"/>
      <c r="DP55" s="51"/>
      <c r="DQ55" s="51"/>
      <c r="DR55" s="51"/>
      <c r="DS55" s="51"/>
      <c r="DT55" s="51"/>
      <c r="DU55" s="51"/>
      <c r="DV55" s="51"/>
      <c r="DW55" s="51"/>
      <c r="DX55" s="51"/>
      <c r="DY55" s="51"/>
      <c r="DZ55" s="51"/>
      <c r="EA55" s="51"/>
      <c r="EB55" s="51"/>
      <c r="EC55" s="51"/>
      <c r="ED55" s="51"/>
      <c r="EE55" s="51"/>
      <c r="EF55" s="51"/>
      <c r="EG55" s="51"/>
      <c r="EH55" s="51"/>
      <c r="EI55" s="51"/>
      <c r="EJ55" s="51"/>
      <c r="EK55" s="51"/>
      <c r="EL55" s="51"/>
      <c r="EM55" s="51"/>
      <c r="EN55" s="51"/>
      <c r="EO55" s="51"/>
      <c r="EP55" s="51"/>
      <c r="EQ55" s="51"/>
      <c r="ER55" s="51"/>
      <c r="ES55" s="51"/>
      <c r="ET55" s="51"/>
      <c r="EU55" s="51"/>
      <c r="EV55" s="51"/>
      <c r="EW55" s="51"/>
      <c r="EX55" s="51"/>
      <c r="EY55" s="51"/>
      <c r="EZ55" s="51"/>
      <c r="FA55" s="51"/>
      <c r="FB55" s="51"/>
      <c r="FC55" s="51"/>
      <c r="FD55" s="51"/>
      <c r="FE55" s="51"/>
      <c r="FF55" s="51"/>
      <c r="FG55" s="51"/>
      <c r="FH55" s="51"/>
      <c r="FI55" s="51"/>
      <c r="FJ55" s="51"/>
      <c r="FK55" s="51"/>
      <c r="FL55" s="51"/>
      <c r="FM55" s="51"/>
      <c r="FN55" s="51"/>
      <c r="FO55" s="51"/>
      <c r="FP55" s="51"/>
      <c r="FQ55" s="51"/>
      <c r="FR55" s="51"/>
      <c r="FS55" s="51"/>
      <c r="FT55" s="51"/>
      <c r="FU55" s="51"/>
      <c r="FV55" s="51"/>
      <c r="FW55" s="51"/>
      <c r="FX55" s="51"/>
      <c r="FY55" s="51"/>
      <c r="FZ55" s="51"/>
      <c r="GA55" s="51"/>
      <c r="GB55" s="51"/>
      <c r="GC55" s="51"/>
      <c r="GD55" s="51"/>
      <c r="GE55" s="51"/>
      <c r="GF55" s="51"/>
      <c r="GG55" s="51"/>
      <c r="GH55" s="51"/>
      <c r="GI55" s="51"/>
      <c r="GJ55" s="51"/>
      <c r="GK55" s="51"/>
      <c r="GL55" s="51"/>
      <c r="GM55" s="51"/>
      <c r="GN55" s="51"/>
      <c r="GO55" s="51"/>
      <c r="GP55" s="51"/>
      <c r="GQ55" s="51"/>
      <c r="GR55" s="51"/>
      <c r="GS55" s="51"/>
      <c r="GT55" s="51"/>
      <c r="GU55" s="51"/>
      <c r="GV55" s="51"/>
      <c r="GW55" s="51"/>
      <c r="GX55" s="51"/>
      <c r="GY55" s="51"/>
      <c r="GZ55" s="51"/>
      <c r="HA55" s="51"/>
      <c r="HB55" s="51"/>
      <c r="HC55" s="51"/>
      <c r="HD55" s="51"/>
      <c r="HE55" s="51"/>
      <c r="HF55" s="51"/>
      <c r="HG55" s="51"/>
      <c r="HH55" s="51"/>
      <c r="HI55" s="51"/>
      <c r="HJ55" s="51"/>
      <c r="HK55" s="51"/>
      <c r="HL55" s="51"/>
      <c r="HM55" s="51"/>
      <c r="HN55" s="51"/>
      <c r="HO55" s="51"/>
      <c r="HP55" s="51"/>
      <c r="HQ55" s="51"/>
      <c r="HR55" s="51"/>
      <c r="HS55" s="51"/>
      <c r="HT55" s="51"/>
      <c r="HU55" s="51"/>
      <c r="HV55" s="51"/>
      <c r="HW55" s="51"/>
      <c r="HX55" s="51"/>
      <c r="HY55" s="51"/>
      <c r="HZ55" s="51"/>
      <c r="IA55" s="51"/>
      <c r="IB55" s="51"/>
      <c r="IC55" s="51"/>
      <c r="ID55" s="51"/>
      <c r="IE55" s="51"/>
      <c r="IF55" s="51"/>
      <c r="IG55" s="51"/>
      <c r="IH55" s="51"/>
      <c r="II55" s="51"/>
      <c r="IJ55" s="51"/>
      <c r="IK55" s="51"/>
      <c r="IL55" s="51"/>
      <c r="IM55" s="51"/>
      <c r="IN55" s="51"/>
      <c r="IO55" s="51"/>
      <c r="IP55" s="51"/>
      <c r="IQ55" s="51"/>
      <c r="IR55" s="51"/>
      <c r="IS55" s="51"/>
      <c r="IT55" s="51"/>
      <c r="IU55" s="51"/>
      <c r="IV55" s="51"/>
    </row>
    <row r="56" ht="14.25" spans="1:256">
      <c r="A56" s="89"/>
      <c r="B56" s="108"/>
      <c r="C56" s="91"/>
      <c r="D56" s="91"/>
      <c r="E56" s="93"/>
      <c r="F56" s="112"/>
      <c r="G56" s="113"/>
      <c r="H56" s="102"/>
      <c r="I56" s="124"/>
      <c r="J56" s="51"/>
      <c r="K56" s="51"/>
      <c r="L56" s="51"/>
      <c r="M56" s="51"/>
      <c r="N56" s="51"/>
      <c r="O56" s="51"/>
      <c r="P56" s="51"/>
      <c r="Q56" s="51"/>
      <c r="R56" s="51"/>
      <c r="S56" s="51"/>
      <c r="T56" s="51"/>
      <c r="U56" s="51"/>
      <c r="V56" s="51"/>
      <c r="W56" s="51"/>
      <c r="X56" s="51"/>
      <c r="Y56" s="51"/>
      <c r="Z56" s="51"/>
      <c r="AA56" s="51"/>
      <c r="AB56" s="51"/>
      <c r="AC56" s="51"/>
      <c r="AD56" s="51"/>
      <c r="AE56" s="51"/>
      <c r="AF56" s="51"/>
      <c r="AG56" s="51"/>
      <c r="AH56" s="51"/>
      <c r="AI56" s="51"/>
      <c r="AJ56" s="51"/>
      <c r="AK56" s="51"/>
      <c r="AL56" s="51"/>
      <c r="AM56" s="51"/>
      <c r="AN56" s="51"/>
      <c r="AO56" s="51"/>
      <c r="AP56" s="51"/>
      <c r="AQ56" s="51"/>
      <c r="AR56" s="51"/>
      <c r="AS56" s="51"/>
      <c r="AT56" s="51"/>
      <c r="AU56" s="51"/>
      <c r="AV56" s="51"/>
      <c r="AW56" s="51"/>
      <c r="AX56" s="51"/>
      <c r="AY56" s="51"/>
      <c r="AZ56" s="51"/>
      <c r="BA56" s="51"/>
      <c r="BB56" s="51"/>
      <c r="BC56" s="51"/>
      <c r="BD56" s="51"/>
      <c r="BE56" s="51"/>
      <c r="BF56" s="51"/>
      <c r="BG56" s="51"/>
      <c r="BH56" s="51"/>
      <c r="BI56" s="51"/>
      <c r="BJ56" s="51"/>
      <c r="BK56" s="51"/>
      <c r="BL56" s="51"/>
      <c r="BM56" s="51"/>
      <c r="BN56" s="51"/>
      <c r="BO56" s="51"/>
      <c r="BP56" s="51"/>
      <c r="BQ56" s="51"/>
      <c r="BR56" s="51"/>
      <c r="BS56" s="51"/>
      <c r="BT56" s="51"/>
      <c r="BU56" s="51"/>
      <c r="BV56" s="51"/>
      <c r="BW56" s="51"/>
      <c r="BX56" s="51"/>
      <c r="BY56" s="51"/>
      <c r="BZ56" s="51"/>
      <c r="CA56" s="51"/>
      <c r="CB56" s="51"/>
      <c r="CC56" s="51"/>
      <c r="CD56" s="51"/>
      <c r="CE56" s="51"/>
      <c r="CF56" s="51"/>
      <c r="CG56" s="51"/>
      <c r="CH56" s="51"/>
      <c r="CI56" s="51"/>
      <c r="CJ56" s="51"/>
      <c r="CK56" s="51"/>
      <c r="CL56" s="51"/>
      <c r="CM56" s="51"/>
      <c r="CN56" s="51"/>
      <c r="CO56" s="51"/>
      <c r="CP56" s="51"/>
      <c r="CQ56" s="51"/>
      <c r="CR56" s="51"/>
      <c r="CS56" s="51"/>
      <c r="CT56" s="51"/>
      <c r="CU56" s="51"/>
      <c r="CV56" s="51"/>
      <c r="CW56" s="51"/>
      <c r="CX56" s="51"/>
      <c r="CY56" s="51"/>
      <c r="CZ56" s="51"/>
      <c r="DA56" s="51"/>
      <c r="DB56" s="51"/>
      <c r="DC56" s="51"/>
      <c r="DD56" s="51"/>
      <c r="DE56" s="51"/>
      <c r="DF56" s="51"/>
      <c r="DG56" s="51"/>
      <c r="DH56" s="51"/>
      <c r="DI56" s="51"/>
      <c r="DJ56" s="51"/>
      <c r="DK56" s="51"/>
      <c r="DL56" s="51"/>
      <c r="DM56" s="51"/>
      <c r="DN56" s="51"/>
      <c r="DO56" s="51"/>
      <c r="DP56" s="51"/>
      <c r="DQ56" s="51"/>
      <c r="DR56" s="51"/>
      <c r="DS56" s="51"/>
      <c r="DT56" s="51"/>
      <c r="DU56" s="51"/>
      <c r="DV56" s="51"/>
      <c r="DW56" s="51"/>
      <c r="DX56" s="51"/>
      <c r="DY56" s="51"/>
      <c r="DZ56" s="51"/>
      <c r="EA56" s="51"/>
      <c r="EB56" s="51"/>
      <c r="EC56" s="51"/>
      <c r="ED56" s="51"/>
      <c r="EE56" s="51"/>
      <c r="EF56" s="51"/>
      <c r="EG56" s="51"/>
      <c r="EH56" s="51"/>
      <c r="EI56" s="51"/>
      <c r="EJ56" s="51"/>
      <c r="EK56" s="51"/>
      <c r="EL56" s="51"/>
      <c r="EM56" s="51"/>
      <c r="EN56" s="51"/>
      <c r="EO56" s="51"/>
      <c r="EP56" s="51"/>
      <c r="EQ56" s="51"/>
      <c r="ER56" s="51"/>
      <c r="ES56" s="51"/>
      <c r="ET56" s="51"/>
      <c r="EU56" s="51"/>
      <c r="EV56" s="51"/>
      <c r="EW56" s="51"/>
      <c r="EX56" s="51"/>
      <c r="EY56" s="51"/>
      <c r="EZ56" s="51"/>
      <c r="FA56" s="51"/>
      <c r="FB56" s="51"/>
      <c r="FC56" s="51"/>
      <c r="FD56" s="51"/>
      <c r="FE56" s="51"/>
      <c r="FF56" s="51"/>
      <c r="FG56" s="51"/>
      <c r="FH56" s="51"/>
      <c r="FI56" s="51"/>
      <c r="FJ56" s="51"/>
      <c r="FK56" s="51"/>
      <c r="FL56" s="51"/>
      <c r="FM56" s="51"/>
      <c r="FN56" s="51"/>
      <c r="FO56" s="51"/>
      <c r="FP56" s="51"/>
      <c r="FQ56" s="51"/>
      <c r="FR56" s="51"/>
      <c r="FS56" s="51"/>
      <c r="FT56" s="51"/>
      <c r="FU56" s="51"/>
      <c r="FV56" s="51"/>
      <c r="FW56" s="51"/>
      <c r="FX56" s="51"/>
      <c r="FY56" s="51"/>
      <c r="FZ56" s="51"/>
      <c r="GA56" s="51"/>
      <c r="GB56" s="51"/>
      <c r="GC56" s="51"/>
      <c r="GD56" s="51"/>
      <c r="GE56" s="51"/>
      <c r="GF56" s="51"/>
      <c r="GG56" s="51"/>
      <c r="GH56" s="51"/>
      <c r="GI56" s="51"/>
      <c r="GJ56" s="51"/>
      <c r="GK56" s="51"/>
      <c r="GL56" s="51"/>
      <c r="GM56" s="51"/>
      <c r="GN56" s="51"/>
      <c r="GO56" s="51"/>
      <c r="GP56" s="51"/>
      <c r="GQ56" s="51"/>
      <c r="GR56" s="51"/>
      <c r="GS56" s="51"/>
      <c r="GT56" s="51"/>
      <c r="GU56" s="51"/>
      <c r="GV56" s="51"/>
      <c r="GW56" s="51"/>
      <c r="GX56" s="51"/>
      <c r="GY56" s="51"/>
      <c r="GZ56" s="51"/>
      <c r="HA56" s="51"/>
      <c r="HB56" s="51"/>
      <c r="HC56" s="51"/>
      <c r="HD56" s="51"/>
      <c r="HE56" s="51"/>
      <c r="HF56" s="51"/>
      <c r="HG56" s="51"/>
      <c r="HH56" s="51"/>
      <c r="HI56" s="51"/>
      <c r="HJ56" s="51"/>
      <c r="HK56" s="51"/>
      <c r="HL56" s="51"/>
      <c r="HM56" s="51"/>
      <c r="HN56" s="51"/>
      <c r="HO56" s="51"/>
      <c r="HP56" s="51"/>
      <c r="HQ56" s="51"/>
      <c r="HR56" s="51"/>
      <c r="HS56" s="51"/>
      <c r="HT56" s="51"/>
      <c r="HU56" s="51"/>
      <c r="HV56" s="51"/>
      <c r="HW56" s="51"/>
      <c r="HX56" s="51"/>
      <c r="HY56" s="51"/>
      <c r="HZ56" s="51"/>
      <c r="IA56" s="51"/>
      <c r="IB56" s="51"/>
      <c r="IC56" s="51"/>
      <c r="ID56" s="51"/>
      <c r="IE56" s="51"/>
      <c r="IF56" s="51"/>
      <c r="IG56" s="51"/>
      <c r="IH56" s="51"/>
      <c r="II56" s="51"/>
      <c r="IJ56" s="51"/>
      <c r="IK56" s="51"/>
      <c r="IL56" s="51"/>
      <c r="IM56" s="51"/>
      <c r="IN56" s="51"/>
      <c r="IO56" s="51"/>
      <c r="IP56" s="51"/>
      <c r="IQ56" s="51"/>
      <c r="IR56" s="51"/>
      <c r="IS56" s="51"/>
      <c r="IT56" s="51"/>
      <c r="IU56" s="51"/>
      <c r="IV56" s="51"/>
    </row>
    <row r="57" ht="14.25" spans="1:256">
      <c r="A57" s="89"/>
      <c r="B57" s="108"/>
      <c r="C57" s="91"/>
      <c r="D57" s="91"/>
      <c r="E57" s="93"/>
      <c r="F57" s="112"/>
      <c r="G57" s="113"/>
      <c r="H57" s="102"/>
      <c r="I57" s="124"/>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c r="BG57" s="52"/>
      <c r="BH57" s="52"/>
      <c r="BI57" s="52"/>
      <c r="BJ57" s="52"/>
      <c r="BK57" s="52"/>
      <c r="BL57" s="52"/>
      <c r="BM57" s="52"/>
      <c r="BN57" s="52"/>
      <c r="BO57" s="52"/>
      <c r="BP57" s="52"/>
      <c r="BQ57" s="52"/>
      <c r="BR57" s="52"/>
      <c r="BS57" s="52"/>
      <c r="BT57" s="52"/>
      <c r="BU57" s="52"/>
      <c r="BV57" s="52"/>
      <c r="BW57" s="52"/>
      <c r="BX57" s="52"/>
      <c r="BY57" s="52"/>
      <c r="BZ57" s="52"/>
      <c r="CA57" s="52"/>
      <c r="CB57" s="52"/>
      <c r="CC57" s="52"/>
      <c r="CD57" s="52"/>
      <c r="CE57" s="52"/>
      <c r="CF57" s="52"/>
      <c r="CG57" s="52"/>
      <c r="CH57" s="52"/>
      <c r="CI57" s="52"/>
      <c r="CJ57" s="52"/>
      <c r="CK57" s="52"/>
      <c r="CL57" s="52"/>
      <c r="CM57" s="52"/>
      <c r="CN57" s="52"/>
      <c r="CO57" s="52"/>
      <c r="CP57" s="52"/>
      <c r="CQ57" s="52"/>
      <c r="CR57" s="52"/>
      <c r="CS57" s="52"/>
      <c r="CT57" s="52"/>
      <c r="CU57" s="52"/>
      <c r="CV57" s="52"/>
      <c r="CW57" s="52"/>
      <c r="CX57" s="52"/>
      <c r="CY57" s="52"/>
      <c r="CZ57" s="52"/>
      <c r="DA57" s="52"/>
      <c r="DB57" s="52"/>
      <c r="DC57" s="52"/>
      <c r="DD57" s="52"/>
      <c r="DE57" s="52"/>
      <c r="DF57" s="52"/>
      <c r="DG57" s="52"/>
      <c r="DH57" s="52"/>
      <c r="DI57" s="52"/>
      <c r="DJ57" s="52"/>
      <c r="DK57" s="52"/>
      <c r="DL57" s="52"/>
      <c r="DM57" s="52"/>
      <c r="DN57" s="52"/>
      <c r="DO57" s="52"/>
      <c r="DP57" s="52"/>
      <c r="DQ57" s="52"/>
      <c r="DR57" s="52"/>
      <c r="DS57" s="52"/>
      <c r="DT57" s="52"/>
      <c r="DU57" s="52"/>
      <c r="DV57" s="52"/>
      <c r="DW57" s="52"/>
      <c r="DX57" s="52"/>
      <c r="DY57" s="52"/>
      <c r="DZ57" s="52"/>
      <c r="EA57" s="52"/>
      <c r="EB57" s="52"/>
      <c r="EC57" s="52"/>
      <c r="ED57" s="52"/>
      <c r="EE57" s="52"/>
      <c r="EF57" s="52"/>
      <c r="EG57" s="52"/>
      <c r="EH57" s="52"/>
      <c r="EI57" s="52"/>
      <c r="EJ57" s="52"/>
      <c r="EK57" s="52"/>
      <c r="EL57" s="52"/>
      <c r="EM57" s="52"/>
      <c r="EN57" s="52"/>
      <c r="EO57" s="52"/>
      <c r="EP57" s="52"/>
      <c r="EQ57" s="52"/>
      <c r="ER57" s="52"/>
      <c r="ES57" s="52"/>
      <c r="ET57" s="52"/>
      <c r="EU57" s="52"/>
      <c r="EV57" s="52"/>
      <c r="EW57" s="52"/>
      <c r="EX57" s="52"/>
      <c r="EY57" s="52"/>
      <c r="EZ57" s="52"/>
      <c r="FA57" s="52"/>
      <c r="FB57" s="52"/>
      <c r="FC57" s="52"/>
      <c r="FD57" s="52"/>
      <c r="FE57" s="52"/>
      <c r="FF57" s="52"/>
      <c r="FG57" s="52"/>
      <c r="FH57" s="52"/>
      <c r="FI57" s="52"/>
      <c r="FJ57" s="52"/>
      <c r="FK57" s="52"/>
      <c r="FL57" s="52"/>
      <c r="FM57" s="52"/>
      <c r="FN57" s="52"/>
      <c r="FO57" s="52"/>
      <c r="FP57" s="52"/>
      <c r="FQ57" s="52"/>
      <c r="FR57" s="52"/>
      <c r="FS57" s="52"/>
      <c r="FT57" s="52"/>
      <c r="FU57" s="52"/>
      <c r="FV57" s="52"/>
      <c r="FW57" s="52"/>
      <c r="FX57" s="52"/>
      <c r="FY57" s="52"/>
      <c r="FZ57" s="52"/>
      <c r="GA57" s="52"/>
      <c r="GB57" s="52"/>
      <c r="GC57" s="52"/>
      <c r="GD57" s="52"/>
      <c r="GE57" s="52"/>
      <c r="GF57" s="52"/>
      <c r="GG57" s="52"/>
      <c r="GH57" s="52"/>
      <c r="GI57" s="52"/>
      <c r="GJ57" s="52"/>
      <c r="GK57" s="52"/>
      <c r="GL57" s="52"/>
      <c r="GM57" s="52"/>
      <c r="GN57" s="52"/>
      <c r="GO57" s="52"/>
      <c r="GP57" s="52"/>
      <c r="GQ57" s="52"/>
      <c r="GR57" s="52"/>
      <c r="GS57" s="52"/>
      <c r="GT57" s="52"/>
      <c r="GU57" s="52"/>
      <c r="GV57" s="52"/>
      <c r="GW57" s="52"/>
      <c r="GX57" s="52"/>
      <c r="GY57" s="52"/>
      <c r="GZ57" s="52"/>
      <c r="HA57" s="52"/>
      <c r="HB57" s="52"/>
      <c r="HC57" s="52"/>
      <c r="HD57" s="52"/>
      <c r="HE57" s="52"/>
      <c r="HF57" s="52"/>
      <c r="HG57" s="52"/>
      <c r="HH57" s="52"/>
      <c r="HI57" s="52"/>
      <c r="HJ57" s="52"/>
      <c r="HK57" s="52"/>
      <c r="HL57" s="52"/>
      <c r="HM57" s="52"/>
      <c r="HN57" s="52"/>
      <c r="HO57" s="52"/>
      <c r="HP57" s="52"/>
      <c r="HQ57" s="52"/>
      <c r="HR57" s="52"/>
      <c r="HS57" s="52"/>
      <c r="HT57" s="52"/>
      <c r="HU57" s="52"/>
      <c r="HV57" s="52"/>
      <c r="HW57" s="52"/>
      <c r="HX57" s="52"/>
      <c r="HY57" s="52"/>
      <c r="HZ57" s="52"/>
      <c r="IA57" s="52"/>
      <c r="IB57" s="52"/>
      <c r="IC57" s="52"/>
      <c r="ID57" s="52"/>
      <c r="IE57" s="52"/>
      <c r="IF57" s="52"/>
      <c r="IG57" s="52"/>
      <c r="IH57" s="52"/>
      <c r="II57" s="52"/>
      <c r="IJ57" s="52"/>
      <c r="IK57" s="52"/>
      <c r="IL57" s="52"/>
      <c r="IM57" s="52"/>
      <c r="IN57" s="52"/>
      <c r="IO57" s="52"/>
      <c r="IP57" s="52"/>
      <c r="IQ57" s="52"/>
      <c r="IR57" s="52"/>
      <c r="IS57" s="52"/>
      <c r="IT57" s="52"/>
      <c r="IU57" s="52"/>
      <c r="IV57" s="52"/>
    </row>
    <row r="58" ht="14.25" spans="1:256">
      <c r="A58" s="89"/>
      <c r="B58" s="108"/>
      <c r="C58" s="91"/>
      <c r="D58" s="91"/>
      <c r="E58" s="93"/>
      <c r="F58" s="93"/>
      <c r="G58" s="113"/>
      <c r="H58" s="102"/>
      <c r="I58" s="124"/>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52"/>
      <c r="CG58" s="52"/>
      <c r="CH58" s="52"/>
      <c r="CI58" s="52"/>
      <c r="CJ58" s="52"/>
      <c r="CK58" s="52"/>
      <c r="CL58" s="52"/>
      <c r="CM58" s="52"/>
      <c r="CN58" s="52"/>
      <c r="CO58" s="52"/>
      <c r="CP58" s="52"/>
      <c r="CQ58" s="52"/>
      <c r="CR58" s="52"/>
      <c r="CS58" s="52"/>
      <c r="CT58" s="52"/>
      <c r="CU58" s="52"/>
      <c r="CV58" s="52"/>
      <c r="CW58" s="52"/>
      <c r="CX58" s="52"/>
      <c r="CY58" s="52"/>
      <c r="CZ58" s="52"/>
      <c r="DA58" s="52"/>
      <c r="DB58" s="52"/>
      <c r="DC58" s="52"/>
      <c r="DD58" s="52"/>
      <c r="DE58" s="52"/>
      <c r="DF58" s="52"/>
      <c r="DG58" s="52"/>
      <c r="DH58" s="52"/>
      <c r="DI58" s="52"/>
      <c r="DJ58" s="52"/>
      <c r="DK58" s="52"/>
      <c r="DL58" s="52"/>
      <c r="DM58" s="52"/>
      <c r="DN58" s="52"/>
      <c r="DO58" s="52"/>
      <c r="DP58" s="52"/>
      <c r="DQ58" s="52"/>
      <c r="DR58" s="52"/>
      <c r="DS58" s="52"/>
      <c r="DT58" s="52"/>
      <c r="DU58" s="52"/>
      <c r="DV58" s="52"/>
      <c r="DW58" s="52"/>
      <c r="DX58" s="52"/>
      <c r="DY58" s="52"/>
      <c r="DZ58" s="52"/>
      <c r="EA58" s="52"/>
      <c r="EB58" s="52"/>
      <c r="EC58" s="52"/>
      <c r="ED58" s="52"/>
      <c r="EE58" s="52"/>
      <c r="EF58" s="52"/>
      <c r="EG58" s="52"/>
      <c r="EH58" s="52"/>
      <c r="EI58" s="52"/>
      <c r="EJ58" s="52"/>
      <c r="EK58" s="52"/>
      <c r="EL58" s="52"/>
      <c r="EM58" s="52"/>
      <c r="EN58" s="52"/>
      <c r="EO58" s="52"/>
      <c r="EP58" s="52"/>
      <c r="EQ58" s="52"/>
      <c r="ER58" s="52"/>
      <c r="ES58" s="52"/>
      <c r="ET58" s="52"/>
      <c r="EU58" s="52"/>
      <c r="EV58" s="52"/>
      <c r="EW58" s="52"/>
      <c r="EX58" s="52"/>
      <c r="EY58" s="52"/>
      <c r="EZ58" s="52"/>
      <c r="FA58" s="52"/>
      <c r="FB58" s="52"/>
      <c r="FC58" s="52"/>
      <c r="FD58" s="52"/>
      <c r="FE58" s="52"/>
      <c r="FF58" s="52"/>
      <c r="FG58" s="52"/>
      <c r="FH58" s="52"/>
      <c r="FI58" s="52"/>
      <c r="FJ58" s="52"/>
      <c r="FK58" s="52"/>
      <c r="FL58" s="52"/>
      <c r="FM58" s="52"/>
      <c r="FN58" s="52"/>
      <c r="FO58" s="52"/>
      <c r="FP58" s="52"/>
      <c r="FQ58" s="52"/>
      <c r="FR58" s="52"/>
      <c r="FS58" s="52"/>
      <c r="FT58" s="52"/>
      <c r="FU58" s="52"/>
      <c r="FV58" s="52"/>
      <c r="FW58" s="52"/>
      <c r="FX58" s="52"/>
      <c r="FY58" s="52"/>
      <c r="FZ58" s="52"/>
      <c r="GA58" s="52"/>
      <c r="GB58" s="52"/>
      <c r="GC58" s="52"/>
      <c r="GD58" s="52"/>
      <c r="GE58" s="52"/>
      <c r="GF58" s="52"/>
      <c r="GG58" s="52"/>
      <c r="GH58" s="52"/>
      <c r="GI58" s="52"/>
      <c r="GJ58" s="52"/>
      <c r="GK58" s="52"/>
      <c r="GL58" s="52"/>
      <c r="GM58" s="52"/>
      <c r="GN58" s="52"/>
      <c r="GO58" s="52"/>
      <c r="GP58" s="52"/>
      <c r="GQ58" s="52"/>
      <c r="GR58" s="52"/>
      <c r="GS58" s="52"/>
      <c r="GT58" s="52"/>
      <c r="GU58" s="52"/>
      <c r="GV58" s="52"/>
      <c r="GW58" s="52"/>
      <c r="GX58" s="52"/>
      <c r="GY58" s="52"/>
      <c r="GZ58" s="52"/>
      <c r="HA58" s="52"/>
      <c r="HB58" s="52"/>
      <c r="HC58" s="52"/>
      <c r="HD58" s="52"/>
      <c r="HE58" s="52"/>
      <c r="HF58" s="52"/>
      <c r="HG58" s="52"/>
      <c r="HH58" s="52"/>
      <c r="HI58" s="52"/>
      <c r="HJ58" s="52"/>
      <c r="HK58" s="52"/>
      <c r="HL58" s="52"/>
      <c r="HM58" s="52"/>
      <c r="HN58" s="52"/>
      <c r="HO58" s="52"/>
      <c r="HP58" s="52"/>
      <c r="HQ58" s="52"/>
      <c r="HR58" s="52"/>
      <c r="HS58" s="52"/>
      <c r="HT58" s="52"/>
      <c r="HU58" s="52"/>
      <c r="HV58" s="52"/>
      <c r="HW58" s="52"/>
      <c r="HX58" s="52"/>
      <c r="HY58" s="52"/>
      <c r="HZ58" s="52"/>
      <c r="IA58" s="52"/>
      <c r="IB58" s="52"/>
      <c r="IC58" s="52"/>
      <c r="ID58" s="52"/>
      <c r="IE58" s="52"/>
      <c r="IF58" s="52"/>
      <c r="IG58" s="52"/>
      <c r="IH58" s="52"/>
      <c r="II58" s="52"/>
      <c r="IJ58" s="52"/>
      <c r="IK58" s="52"/>
      <c r="IL58" s="52"/>
      <c r="IM58" s="52"/>
      <c r="IN58" s="52"/>
      <c r="IO58" s="52"/>
      <c r="IP58" s="52"/>
      <c r="IQ58" s="52"/>
      <c r="IR58" s="52"/>
      <c r="IS58" s="52"/>
      <c r="IT58" s="52"/>
      <c r="IU58" s="52"/>
      <c r="IV58" s="52"/>
    </row>
    <row r="59" ht="14.25" spans="1:256">
      <c r="A59" s="89"/>
      <c r="B59" s="108"/>
      <c r="C59" s="91"/>
      <c r="D59" s="91"/>
      <c r="E59" s="93"/>
      <c r="F59" s="93"/>
      <c r="G59" s="113"/>
      <c r="H59" s="114"/>
      <c r="I59" s="124"/>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c r="BG59" s="52"/>
      <c r="BH59" s="52"/>
      <c r="BI59" s="52"/>
      <c r="BJ59" s="52"/>
      <c r="BK59" s="52"/>
      <c r="BL59" s="52"/>
      <c r="BM59" s="52"/>
      <c r="BN59" s="52"/>
      <c r="BO59" s="52"/>
      <c r="BP59" s="52"/>
      <c r="BQ59" s="52"/>
      <c r="BR59" s="52"/>
      <c r="BS59" s="52"/>
      <c r="BT59" s="52"/>
      <c r="BU59" s="52"/>
      <c r="BV59" s="52"/>
      <c r="BW59" s="52"/>
      <c r="BX59" s="52"/>
      <c r="BY59" s="52"/>
      <c r="BZ59" s="52"/>
      <c r="CA59" s="52"/>
      <c r="CB59" s="52"/>
      <c r="CC59" s="52"/>
      <c r="CD59" s="52"/>
      <c r="CE59" s="52"/>
      <c r="CF59" s="52"/>
      <c r="CG59" s="52"/>
      <c r="CH59" s="52"/>
      <c r="CI59" s="52"/>
      <c r="CJ59" s="52"/>
      <c r="CK59" s="52"/>
      <c r="CL59" s="52"/>
      <c r="CM59" s="52"/>
      <c r="CN59" s="52"/>
      <c r="CO59" s="52"/>
      <c r="CP59" s="52"/>
      <c r="CQ59" s="52"/>
      <c r="CR59" s="52"/>
      <c r="CS59" s="52"/>
      <c r="CT59" s="52"/>
      <c r="CU59" s="52"/>
      <c r="CV59" s="52"/>
      <c r="CW59" s="52"/>
      <c r="CX59" s="52"/>
      <c r="CY59" s="52"/>
      <c r="CZ59" s="52"/>
      <c r="DA59" s="52"/>
      <c r="DB59" s="52"/>
      <c r="DC59" s="52"/>
      <c r="DD59" s="52"/>
      <c r="DE59" s="52"/>
      <c r="DF59" s="52"/>
      <c r="DG59" s="52"/>
      <c r="DH59" s="52"/>
      <c r="DI59" s="52"/>
      <c r="DJ59" s="52"/>
      <c r="DK59" s="52"/>
      <c r="DL59" s="52"/>
      <c r="DM59" s="52"/>
      <c r="DN59" s="52"/>
      <c r="DO59" s="52"/>
      <c r="DP59" s="52"/>
      <c r="DQ59" s="52"/>
      <c r="DR59" s="52"/>
      <c r="DS59" s="52"/>
      <c r="DT59" s="52"/>
      <c r="DU59" s="52"/>
      <c r="DV59" s="52"/>
      <c r="DW59" s="52"/>
      <c r="DX59" s="52"/>
      <c r="DY59" s="52"/>
      <c r="DZ59" s="52"/>
      <c r="EA59" s="52"/>
      <c r="EB59" s="52"/>
      <c r="EC59" s="52"/>
      <c r="ED59" s="52"/>
      <c r="EE59" s="52"/>
      <c r="EF59" s="52"/>
      <c r="EG59" s="52"/>
      <c r="EH59" s="52"/>
      <c r="EI59" s="52"/>
      <c r="EJ59" s="52"/>
      <c r="EK59" s="52"/>
      <c r="EL59" s="52"/>
      <c r="EM59" s="52"/>
      <c r="EN59" s="52"/>
      <c r="EO59" s="52"/>
      <c r="EP59" s="52"/>
      <c r="EQ59" s="52"/>
      <c r="ER59" s="52"/>
      <c r="ES59" s="52"/>
      <c r="ET59" s="52"/>
      <c r="EU59" s="52"/>
      <c r="EV59" s="52"/>
      <c r="EW59" s="52"/>
      <c r="EX59" s="52"/>
      <c r="EY59" s="52"/>
      <c r="EZ59" s="52"/>
      <c r="FA59" s="52"/>
      <c r="FB59" s="52"/>
      <c r="FC59" s="52"/>
      <c r="FD59" s="52"/>
      <c r="FE59" s="52"/>
      <c r="FF59" s="52"/>
      <c r="FG59" s="52"/>
      <c r="FH59" s="52"/>
      <c r="FI59" s="52"/>
      <c r="FJ59" s="52"/>
      <c r="FK59" s="52"/>
      <c r="FL59" s="52"/>
      <c r="FM59" s="52"/>
      <c r="FN59" s="52"/>
      <c r="FO59" s="52"/>
      <c r="FP59" s="52"/>
      <c r="FQ59" s="52"/>
      <c r="FR59" s="52"/>
      <c r="FS59" s="52"/>
      <c r="FT59" s="52"/>
      <c r="FU59" s="52"/>
      <c r="FV59" s="52"/>
      <c r="FW59" s="52"/>
      <c r="FX59" s="52"/>
      <c r="FY59" s="52"/>
      <c r="FZ59" s="52"/>
      <c r="GA59" s="52"/>
      <c r="GB59" s="52"/>
      <c r="GC59" s="52"/>
      <c r="GD59" s="52"/>
      <c r="GE59" s="52"/>
      <c r="GF59" s="52"/>
      <c r="GG59" s="52"/>
      <c r="GH59" s="52"/>
      <c r="GI59" s="52"/>
      <c r="GJ59" s="52"/>
      <c r="GK59" s="52"/>
      <c r="GL59" s="52"/>
      <c r="GM59" s="52"/>
      <c r="GN59" s="52"/>
      <c r="GO59" s="52"/>
      <c r="GP59" s="52"/>
      <c r="GQ59" s="52"/>
      <c r="GR59" s="52"/>
      <c r="GS59" s="52"/>
      <c r="GT59" s="52"/>
      <c r="GU59" s="52"/>
      <c r="GV59" s="52"/>
      <c r="GW59" s="52"/>
      <c r="GX59" s="52"/>
      <c r="GY59" s="52"/>
      <c r="GZ59" s="52"/>
      <c r="HA59" s="52"/>
      <c r="HB59" s="52"/>
      <c r="HC59" s="52"/>
      <c r="HD59" s="52"/>
      <c r="HE59" s="52"/>
      <c r="HF59" s="52"/>
      <c r="HG59" s="52"/>
      <c r="HH59" s="52"/>
      <c r="HI59" s="52"/>
      <c r="HJ59" s="52"/>
      <c r="HK59" s="52"/>
      <c r="HL59" s="52"/>
      <c r="HM59" s="52"/>
      <c r="HN59" s="52"/>
      <c r="HO59" s="52"/>
      <c r="HP59" s="52"/>
      <c r="HQ59" s="52"/>
      <c r="HR59" s="52"/>
      <c r="HS59" s="52"/>
      <c r="HT59" s="52"/>
      <c r="HU59" s="52"/>
      <c r="HV59" s="52"/>
      <c r="HW59" s="52"/>
      <c r="HX59" s="52"/>
      <c r="HY59" s="52"/>
      <c r="HZ59" s="52"/>
      <c r="IA59" s="52"/>
      <c r="IB59" s="52"/>
      <c r="IC59" s="52"/>
      <c r="ID59" s="52"/>
      <c r="IE59" s="52"/>
      <c r="IF59" s="52"/>
      <c r="IG59" s="52"/>
      <c r="IH59" s="52"/>
      <c r="II59" s="52"/>
      <c r="IJ59" s="52"/>
      <c r="IK59" s="52"/>
      <c r="IL59" s="52"/>
      <c r="IM59" s="52"/>
      <c r="IN59" s="52"/>
      <c r="IO59" s="52"/>
      <c r="IP59" s="52"/>
      <c r="IQ59" s="52"/>
      <c r="IR59" s="52"/>
      <c r="IS59" s="52"/>
      <c r="IT59" s="52"/>
      <c r="IU59" s="52"/>
      <c r="IV59" s="52"/>
    </row>
    <row r="60" ht="14.25" spans="1:256">
      <c r="A60" s="89" t="s">
        <v>2085</v>
      </c>
      <c r="B60" s="101">
        <v>212</v>
      </c>
      <c r="C60" s="91" t="s">
        <v>2050</v>
      </c>
      <c r="D60" s="91"/>
      <c r="E60" s="93"/>
      <c r="F60" s="98"/>
      <c r="G60" s="102"/>
      <c r="H60" s="102"/>
      <c r="I60" s="124"/>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2"/>
      <c r="BF60" s="52"/>
      <c r="BG60" s="52"/>
      <c r="BH60" s="52"/>
      <c r="BI60" s="52"/>
      <c r="BJ60" s="52"/>
      <c r="BK60" s="52"/>
      <c r="BL60" s="52"/>
      <c r="BM60" s="52"/>
      <c r="BN60" s="52"/>
      <c r="BO60" s="52"/>
      <c r="BP60" s="52"/>
      <c r="BQ60" s="52"/>
      <c r="BR60" s="52"/>
      <c r="BS60" s="52"/>
      <c r="BT60" s="52"/>
      <c r="BU60" s="52"/>
      <c r="BV60" s="52"/>
      <c r="BW60" s="52"/>
      <c r="BX60" s="52"/>
      <c r="BY60" s="52"/>
      <c r="BZ60" s="52"/>
      <c r="CA60" s="52"/>
      <c r="CB60" s="52"/>
      <c r="CC60" s="52"/>
      <c r="CD60" s="52"/>
      <c r="CE60" s="52"/>
      <c r="CF60" s="52"/>
      <c r="CG60" s="52"/>
      <c r="CH60" s="52"/>
      <c r="CI60" s="52"/>
      <c r="CJ60" s="52"/>
      <c r="CK60" s="52"/>
      <c r="CL60" s="52"/>
      <c r="CM60" s="52"/>
      <c r="CN60" s="52"/>
      <c r="CO60" s="52"/>
      <c r="CP60" s="52"/>
      <c r="CQ60" s="52"/>
      <c r="CR60" s="52"/>
      <c r="CS60" s="52"/>
      <c r="CT60" s="52"/>
      <c r="CU60" s="52"/>
      <c r="CV60" s="52"/>
      <c r="CW60" s="52"/>
      <c r="CX60" s="52"/>
      <c r="CY60" s="52"/>
      <c r="CZ60" s="52"/>
      <c r="DA60" s="52"/>
      <c r="DB60" s="52"/>
      <c r="DC60" s="52"/>
      <c r="DD60" s="52"/>
      <c r="DE60" s="52"/>
      <c r="DF60" s="52"/>
      <c r="DG60" s="52"/>
      <c r="DH60" s="52"/>
      <c r="DI60" s="52"/>
      <c r="DJ60" s="52"/>
      <c r="DK60" s="52"/>
      <c r="DL60" s="52"/>
      <c r="DM60" s="52"/>
      <c r="DN60" s="52"/>
      <c r="DO60" s="52"/>
      <c r="DP60" s="52"/>
      <c r="DQ60" s="52"/>
      <c r="DR60" s="52"/>
      <c r="DS60" s="52"/>
      <c r="DT60" s="52"/>
      <c r="DU60" s="52"/>
      <c r="DV60" s="52"/>
      <c r="DW60" s="52"/>
      <c r="DX60" s="52"/>
      <c r="DY60" s="52"/>
      <c r="DZ60" s="52"/>
      <c r="EA60" s="52"/>
      <c r="EB60" s="52"/>
      <c r="EC60" s="52"/>
      <c r="ED60" s="52"/>
      <c r="EE60" s="52"/>
      <c r="EF60" s="52"/>
      <c r="EG60" s="52"/>
      <c r="EH60" s="52"/>
      <c r="EI60" s="52"/>
      <c r="EJ60" s="52"/>
      <c r="EK60" s="52"/>
      <c r="EL60" s="52"/>
      <c r="EM60" s="52"/>
      <c r="EN60" s="52"/>
      <c r="EO60" s="52"/>
      <c r="EP60" s="52"/>
      <c r="EQ60" s="52"/>
      <c r="ER60" s="52"/>
      <c r="ES60" s="52"/>
      <c r="ET60" s="52"/>
      <c r="EU60" s="52"/>
      <c r="EV60" s="52"/>
      <c r="EW60" s="52"/>
      <c r="EX60" s="52"/>
      <c r="EY60" s="52"/>
      <c r="EZ60" s="52"/>
      <c r="FA60" s="52"/>
      <c r="FB60" s="52"/>
      <c r="FC60" s="52"/>
      <c r="FD60" s="52"/>
      <c r="FE60" s="52"/>
      <c r="FF60" s="52"/>
      <c r="FG60" s="52"/>
      <c r="FH60" s="52"/>
      <c r="FI60" s="52"/>
      <c r="FJ60" s="52"/>
      <c r="FK60" s="52"/>
      <c r="FL60" s="52"/>
      <c r="FM60" s="52"/>
      <c r="FN60" s="52"/>
      <c r="FO60" s="52"/>
      <c r="FP60" s="52"/>
      <c r="FQ60" s="52"/>
      <c r="FR60" s="52"/>
      <c r="FS60" s="52"/>
      <c r="FT60" s="52"/>
      <c r="FU60" s="52"/>
      <c r="FV60" s="52"/>
      <c r="FW60" s="52"/>
      <c r="FX60" s="52"/>
      <c r="FY60" s="52"/>
      <c r="FZ60" s="52"/>
      <c r="GA60" s="52"/>
      <c r="GB60" s="52"/>
      <c r="GC60" s="52"/>
      <c r="GD60" s="52"/>
      <c r="GE60" s="52"/>
      <c r="GF60" s="52"/>
      <c r="GG60" s="52"/>
      <c r="GH60" s="52"/>
      <c r="GI60" s="52"/>
      <c r="GJ60" s="52"/>
      <c r="GK60" s="52"/>
      <c r="GL60" s="52"/>
      <c r="GM60" s="52"/>
      <c r="GN60" s="52"/>
      <c r="GO60" s="52"/>
      <c r="GP60" s="52"/>
      <c r="GQ60" s="52"/>
      <c r="GR60" s="52"/>
      <c r="GS60" s="52"/>
      <c r="GT60" s="52"/>
      <c r="GU60" s="52"/>
      <c r="GV60" s="52"/>
      <c r="GW60" s="52"/>
      <c r="GX60" s="52"/>
      <c r="GY60" s="52"/>
      <c r="GZ60" s="52"/>
      <c r="HA60" s="52"/>
      <c r="HB60" s="52"/>
      <c r="HC60" s="52"/>
      <c r="HD60" s="52"/>
      <c r="HE60" s="52"/>
      <c r="HF60" s="52"/>
      <c r="HG60" s="52"/>
      <c r="HH60" s="52"/>
      <c r="HI60" s="52"/>
      <c r="HJ60" s="52"/>
      <c r="HK60" s="52"/>
      <c r="HL60" s="52"/>
      <c r="HM60" s="52"/>
      <c r="HN60" s="52"/>
      <c r="HO60" s="52"/>
      <c r="HP60" s="52"/>
      <c r="HQ60" s="52"/>
      <c r="HR60" s="52"/>
      <c r="HS60" s="52"/>
      <c r="HT60" s="52"/>
      <c r="HU60" s="52"/>
      <c r="HV60" s="52"/>
      <c r="HW60" s="52"/>
      <c r="HX60" s="52"/>
      <c r="HY60" s="52"/>
      <c r="HZ60" s="52"/>
      <c r="IA60" s="52"/>
      <c r="IB60" s="52"/>
      <c r="IC60" s="52"/>
      <c r="ID60" s="52"/>
      <c r="IE60" s="52"/>
      <c r="IF60" s="52"/>
      <c r="IG60" s="52"/>
      <c r="IH60" s="52"/>
      <c r="II60" s="52"/>
      <c r="IJ60" s="52"/>
      <c r="IK60" s="52"/>
      <c r="IL60" s="52"/>
      <c r="IM60" s="52"/>
      <c r="IN60" s="52"/>
      <c r="IO60" s="52"/>
      <c r="IP60" s="52"/>
      <c r="IQ60" s="52"/>
      <c r="IR60" s="52"/>
      <c r="IS60" s="52"/>
      <c r="IT60" s="52"/>
      <c r="IU60" s="52"/>
      <c r="IV60" s="52"/>
    </row>
    <row r="61" ht="14.25" spans="1:256">
      <c r="A61" s="89"/>
      <c r="B61" s="108"/>
      <c r="C61" s="91"/>
      <c r="D61" s="91"/>
      <c r="E61" s="93"/>
      <c r="F61" s="112"/>
      <c r="G61" s="113"/>
      <c r="H61" s="102"/>
      <c r="I61" s="124"/>
      <c r="J61" s="52"/>
      <c r="K61" s="52"/>
      <c r="L61" s="52"/>
      <c r="M61" s="52"/>
      <c r="N61" s="52"/>
      <c r="O61" s="52"/>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2"/>
      <c r="AO61" s="52"/>
      <c r="AP61" s="52"/>
      <c r="AQ61" s="52"/>
      <c r="AR61" s="52"/>
      <c r="AS61" s="52"/>
      <c r="AT61" s="52"/>
      <c r="AU61" s="52"/>
      <c r="AV61" s="52"/>
      <c r="AW61" s="52"/>
      <c r="AX61" s="52"/>
      <c r="AY61" s="52"/>
      <c r="AZ61" s="52"/>
      <c r="BA61" s="52"/>
      <c r="BB61" s="52"/>
      <c r="BC61" s="52"/>
      <c r="BD61" s="52"/>
      <c r="BE61" s="52"/>
      <c r="BF61" s="52"/>
      <c r="BG61" s="52"/>
      <c r="BH61" s="52"/>
      <c r="BI61" s="52"/>
      <c r="BJ61" s="52"/>
      <c r="BK61" s="52"/>
      <c r="BL61" s="52"/>
      <c r="BM61" s="52"/>
      <c r="BN61" s="52"/>
      <c r="BO61" s="52"/>
      <c r="BP61" s="52"/>
      <c r="BQ61" s="52"/>
      <c r="BR61" s="52"/>
      <c r="BS61" s="52"/>
      <c r="BT61" s="52"/>
      <c r="BU61" s="52"/>
      <c r="BV61" s="52"/>
      <c r="BW61" s="52"/>
      <c r="BX61" s="52"/>
      <c r="BY61" s="52"/>
      <c r="BZ61" s="52"/>
      <c r="CA61" s="52"/>
      <c r="CB61" s="52"/>
      <c r="CC61" s="52"/>
      <c r="CD61" s="52"/>
      <c r="CE61" s="52"/>
      <c r="CF61" s="52"/>
      <c r="CG61" s="52"/>
      <c r="CH61" s="52"/>
      <c r="CI61" s="52"/>
      <c r="CJ61" s="52"/>
      <c r="CK61" s="52"/>
      <c r="CL61" s="52"/>
      <c r="CM61" s="52"/>
      <c r="CN61" s="52"/>
      <c r="CO61" s="52"/>
      <c r="CP61" s="52"/>
      <c r="CQ61" s="52"/>
      <c r="CR61" s="52"/>
      <c r="CS61" s="52"/>
      <c r="CT61" s="52"/>
      <c r="CU61" s="52"/>
      <c r="CV61" s="52"/>
      <c r="CW61" s="52"/>
      <c r="CX61" s="52"/>
      <c r="CY61" s="52"/>
      <c r="CZ61" s="52"/>
      <c r="DA61" s="52"/>
      <c r="DB61" s="52"/>
      <c r="DC61" s="52"/>
      <c r="DD61" s="52"/>
      <c r="DE61" s="52"/>
      <c r="DF61" s="52"/>
      <c r="DG61" s="52"/>
      <c r="DH61" s="52"/>
      <c r="DI61" s="52"/>
      <c r="DJ61" s="52"/>
      <c r="DK61" s="52"/>
      <c r="DL61" s="52"/>
      <c r="DM61" s="52"/>
      <c r="DN61" s="52"/>
      <c r="DO61" s="52"/>
      <c r="DP61" s="52"/>
      <c r="DQ61" s="52"/>
      <c r="DR61" s="52"/>
      <c r="DS61" s="52"/>
      <c r="DT61" s="52"/>
      <c r="DU61" s="52"/>
      <c r="DV61" s="52"/>
      <c r="DW61" s="52"/>
      <c r="DX61" s="52"/>
      <c r="DY61" s="52"/>
      <c r="DZ61" s="52"/>
      <c r="EA61" s="52"/>
      <c r="EB61" s="52"/>
      <c r="EC61" s="52"/>
      <c r="ED61" s="52"/>
      <c r="EE61" s="52"/>
      <c r="EF61" s="52"/>
      <c r="EG61" s="52"/>
      <c r="EH61" s="52"/>
      <c r="EI61" s="52"/>
      <c r="EJ61" s="52"/>
      <c r="EK61" s="52"/>
      <c r="EL61" s="52"/>
      <c r="EM61" s="52"/>
      <c r="EN61" s="52"/>
      <c r="EO61" s="52"/>
      <c r="EP61" s="52"/>
      <c r="EQ61" s="52"/>
      <c r="ER61" s="52"/>
      <c r="ES61" s="52"/>
      <c r="ET61" s="52"/>
      <c r="EU61" s="52"/>
      <c r="EV61" s="52"/>
      <c r="EW61" s="52"/>
      <c r="EX61" s="52"/>
      <c r="EY61" s="52"/>
      <c r="EZ61" s="52"/>
      <c r="FA61" s="52"/>
      <c r="FB61" s="52"/>
      <c r="FC61" s="52"/>
      <c r="FD61" s="52"/>
      <c r="FE61" s="52"/>
      <c r="FF61" s="52"/>
      <c r="FG61" s="52"/>
      <c r="FH61" s="52"/>
      <c r="FI61" s="52"/>
      <c r="FJ61" s="52"/>
      <c r="FK61" s="52"/>
      <c r="FL61" s="52"/>
      <c r="FM61" s="52"/>
      <c r="FN61" s="52"/>
      <c r="FO61" s="52"/>
      <c r="FP61" s="52"/>
      <c r="FQ61" s="52"/>
      <c r="FR61" s="52"/>
      <c r="FS61" s="52"/>
      <c r="FT61" s="52"/>
      <c r="FU61" s="52"/>
      <c r="FV61" s="52"/>
      <c r="FW61" s="52"/>
      <c r="FX61" s="52"/>
      <c r="FY61" s="52"/>
      <c r="FZ61" s="52"/>
      <c r="GA61" s="52"/>
      <c r="GB61" s="52"/>
      <c r="GC61" s="52"/>
      <c r="GD61" s="52"/>
      <c r="GE61" s="52"/>
      <c r="GF61" s="52"/>
      <c r="GG61" s="52"/>
      <c r="GH61" s="52"/>
      <c r="GI61" s="52"/>
      <c r="GJ61" s="52"/>
      <c r="GK61" s="52"/>
      <c r="GL61" s="52"/>
      <c r="GM61" s="52"/>
      <c r="GN61" s="52"/>
      <c r="GO61" s="52"/>
      <c r="GP61" s="52"/>
      <c r="GQ61" s="52"/>
      <c r="GR61" s="52"/>
      <c r="GS61" s="52"/>
      <c r="GT61" s="52"/>
      <c r="GU61" s="52"/>
      <c r="GV61" s="52"/>
      <c r="GW61" s="52"/>
      <c r="GX61" s="52"/>
      <c r="GY61" s="52"/>
      <c r="GZ61" s="52"/>
      <c r="HA61" s="52"/>
      <c r="HB61" s="52"/>
      <c r="HC61" s="52"/>
      <c r="HD61" s="52"/>
      <c r="HE61" s="52"/>
      <c r="HF61" s="52"/>
      <c r="HG61" s="52"/>
      <c r="HH61" s="52"/>
      <c r="HI61" s="52"/>
      <c r="HJ61" s="52"/>
      <c r="HK61" s="52"/>
      <c r="HL61" s="52"/>
      <c r="HM61" s="52"/>
      <c r="HN61" s="52"/>
      <c r="HO61" s="52"/>
      <c r="HP61" s="52"/>
      <c r="HQ61" s="52"/>
      <c r="HR61" s="52"/>
      <c r="HS61" s="52"/>
      <c r="HT61" s="52"/>
      <c r="HU61" s="52"/>
      <c r="HV61" s="52"/>
      <c r="HW61" s="52"/>
      <c r="HX61" s="52"/>
      <c r="HY61" s="52"/>
      <c r="HZ61" s="52"/>
      <c r="IA61" s="52"/>
      <c r="IB61" s="52"/>
      <c r="IC61" s="52"/>
      <c r="ID61" s="52"/>
      <c r="IE61" s="52"/>
      <c r="IF61" s="52"/>
      <c r="IG61" s="52"/>
      <c r="IH61" s="52"/>
      <c r="II61" s="52"/>
      <c r="IJ61" s="52"/>
      <c r="IK61" s="52"/>
      <c r="IL61" s="52"/>
      <c r="IM61" s="52"/>
      <c r="IN61" s="52"/>
      <c r="IO61" s="52"/>
      <c r="IP61" s="52"/>
      <c r="IQ61" s="52"/>
      <c r="IR61" s="52"/>
      <c r="IS61" s="52"/>
      <c r="IT61" s="52"/>
      <c r="IU61" s="52"/>
      <c r="IV61" s="52"/>
    </row>
    <row r="62" ht="14.25" spans="1:256">
      <c r="A62" s="89"/>
      <c r="B62" s="108"/>
      <c r="C62" s="91"/>
      <c r="D62" s="91"/>
      <c r="E62" s="93"/>
      <c r="F62" s="93"/>
      <c r="G62" s="113"/>
      <c r="H62" s="102"/>
      <c r="I62" s="124"/>
      <c r="J62" s="52"/>
      <c r="K62" s="52"/>
      <c r="L62" s="52"/>
      <c r="M62" s="52"/>
      <c r="N62" s="52"/>
      <c r="O62" s="52"/>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c r="AZ62" s="52"/>
      <c r="BA62" s="52"/>
      <c r="BB62" s="52"/>
      <c r="BC62" s="52"/>
      <c r="BD62" s="52"/>
      <c r="BE62" s="52"/>
      <c r="BF62" s="52"/>
      <c r="BG62" s="52"/>
      <c r="BH62" s="52"/>
      <c r="BI62" s="52"/>
      <c r="BJ62" s="52"/>
      <c r="BK62" s="52"/>
      <c r="BL62" s="52"/>
      <c r="BM62" s="52"/>
      <c r="BN62" s="52"/>
      <c r="BO62" s="52"/>
      <c r="BP62" s="52"/>
      <c r="BQ62" s="52"/>
      <c r="BR62" s="52"/>
      <c r="BS62" s="52"/>
      <c r="BT62" s="52"/>
      <c r="BU62" s="52"/>
      <c r="BV62" s="52"/>
      <c r="BW62" s="52"/>
      <c r="BX62" s="52"/>
      <c r="BY62" s="52"/>
      <c r="BZ62" s="52"/>
      <c r="CA62" s="52"/>
      <c r="CB62" s="52"/>
      <c r="CC62" s="52"/>
      <c r="CD62" s="52"/>
      <c r="CE62" s="52"/>
      <c r="CF62" s="52"/>
      <c r="CG62" s="52"/>
      <c r="CH62" s="52"/>
      <c r="CI62" s="52"/>
      <c r="CJ62" s="52"/>
      <c r="CK62" s="52"/>
      <c r="CL62" s="52"/>
      <c r="CM62" s="52"/>
      <c r="CN62" s="52"/>
      <c r="CO62" s="52"/>
      <c r="CP62" s="52"/>
      <c r="CQ62" s="52"/>
      <c r="CR62" s="52"/>
      <c r="CS62" s="52"/>
      <c r="CT62" s="52"/>
      <c r="CU62" s="52"/>
      <c r="CV62" s="52"/>
      <c r="CW62" s="52"/>
      <c r="CX62" s="52"/>
      <c r="CY62" s="52"/>
      <c r="CZ62" s="52"/>
      <c r="DA62" s="52"/>
      <c r="DB62" s="52"/>
      <c r="DC62" s="52"/>
      <c r="DD62" s="52"/>
      <c r="DE62" s="52"/>
      <c r="DF62" s="52"/>
      <c r="DG62" s="52"/>
      <c r="DH62" s="52"/>
      <c r="DI62" s="52"/>
      <c r="DJ62" s="52"/>
      <c r="DK62" s="52"/>
      <c r="DL62" s="52"/>
      <c r="DM62" s="52"/>
      <c r="DN62" s="52"/>
      <c r="DO62" s="52"/>
      <c r="DP62" s="52"/>
      <c r="DQ62" s="52"/>
      <c r="DR62" s="52"/>
      <c r="DS62" s="52"/>
      <c r="DT62" s="52"/>
      <c r="DU62" s="52"/>
      <c r="DV62" s="52"/>
      <c r="DW62" s="52"/>
      <c r="DX62" s="52"/>
      <c r="DY62" s="52"/>
      <c r="DZ62" s="52"/>
      <c r="EA62" s="52"/>
      <c r="EB62" s="52"/>
      <c r="EC62" s="52"/>
      <c r="ED62" s="52"/>
      <c r="EE62" s="52"/>
      <c r="EF62" s="52"/>
      <c r="EG62" s="52"/>
      <c r="EH62" s="52"/>
      <c r="EI62" s="52"/>
      <c r="EJ62" s="52"/>
      <c r="EK62" s="52"/>
      <c r="EL62" s="52"/>
      <c r="EM62" s="52"/>
      <c r="EN62" s="52"/>
      <c r="EO62" s="52"/>
      <c r="EP62" s="52"/>
      <c r="EQ62" s="52"/>
      <c r="ER62" s="52"/>
      <c r="ES62" s="52"/>
      <c r="ET62" s="52"/>
      <c r="EU62" s="52"/>
      <c r="EV62" s="52"/>
      <c r="EW62" s="52"/>
      <c r="EX62" s="52"/>
      <c r="EY62" s="52"/>
      <c r="EZ62" s="52"/>
      <c r="FA62" s="52"/>
      <c r="FB62" s="52"/>
      <c r="FC62" s="52"/>
      <c r="FD62" s="52"/>
      <c r="FE62" s="52"/>
      <c r="FF62" s="52"/>
      <c r="FG62" s="52"/>
      <c r="FH62" s="52"/>
      <c r="FI62" s="52"/>
      <c r="FJ62" s="52"/>
      <c r="FK62" s="52"/>
      <c r="FL62" s="52"/>
      <c r="FM62" s="52"/>
      <c r="FN62" s="52"/>
      <c r="FO62" s="52"/>
      <c r="FP62" s="52"/>
      <c r="FQ62" s="52"/>
      <c r="FR62" s="52"/>
      <c r="FS62" s="52"/>
      <c r="FT62" s="52"/>
      <c r="FU62" s="52"/>
      <c r="FV62" s="52"/>
      <c r="FW62" s="52"/>
      <c r="FX62" s="52"/>
      <c r="FY62" s="52"/>
      <c r="FZ62" s="52"/>
      <c r="GA62" s="52"/>
      <c r="GB62" s="52"/>
      <c r="GC62" s="52"/>
      <c r="GD62" s="52"/>
      <c r="GE62" s="52"/>
      <c r="GF62" s="52"/>
      <c r="GG62" s="52"/>
      <c r="GH62" s="52"/>
      <c r="GI62" s="52"/>
      <c r="GJ62" s="52"/>
      <c r="GK62" s="52"/>
      <c r="GL62" s="52"/>
      <c r="GM62" s="52"/>
      <c r="GN62" s="52"/>
      <c r="GO62" s="52"/>
      <c r="GP62" s="52"/>
      <c r="GQ62" s="52"/>
      <c r="GR62" s="52"/>
      <c r="GS62" s="52"/>
      <c r="GT62" s="52"/>
      <c r="GU62" s="52"/>
      <c r="GV62" s="52"/>
      <c r="GW62" s="52"/>
      <c r="GX62" s="52"/>
      <c r="GY62" s="52"/>
      <c r="GZ62" s="52"/>
      <c r="HA62" s="52"/>
      <c r="HB62" s="52"/>
      <c r="HC62" s="52"/>
      <c r="HD62" s="52"/>
      <c r="HE62" s="52"/>
      <c r="HF62" s="52"/>
      <c r="HG62" s="52"/>
      <c r="HH62" s="52"/>
      <c r="HI62" s="52"/>
      <c r="HJ62" s="52"/>
      <c r="HK62" s="52"/>
      <c r="HL62" s="52"/>
      <c r="HM62" s="52"/>
      <c r="HN62" s="52"/>
      <c r="HO62" s="52"/>
      <c r="HP62" s="52"/>
      <c r="HQ62" s="52"/>
      <c r="HR62" s="52"/>
      <c r="HS62" s="52"/>
      <c r="HT62" s="52"/>
      <c r="HU62" s="52"/>
      <c r="HV62" s="52"/>
      <c r="HW62" s="52"/>
      <c r="HX62" s="52"/>
      <c r="HY62" s="52"/>
      <c r="HZ62" s="52"/>
      <c r="IA62" s="52"/>
      <c r="IB62" s="52"/>
      <c r="IC62" s="52"/>
      <c r="ID62" s="52"/>
      <c r="IE62" s="52"/>
      <c r="IF62" s="52"/>
      <c r="IG62" s="52"/>
      <c r="IH62" s="52"/>
      <c r="II62" s="52"/>
      <c r="IJ62" s="52"/>
      <c r="IK62" s="52"/>
      <c r="IL62" s="52"/>
      <c r="IM62" s="52"/>
      <c r="IN62" s="52"/>
      <c r="IO62" s="52"/>
      <c r="IP62" s="52"/>
      <c r="IQ62" s="52"/>
      <c r="IR62" s="52"/>
      <c r="IS62" s="52"/>
      <c r="IT62" s="52"/>
      <c r="IU62" s="52"/>
      <c r="IV62" s="52"/>
    </row>
    <row r="63" ht="14.25" spans="1:256">
      <c r="A63" s="89"/>
      <c r="B63" s="108"/>
      <c r="C63" s="91"/>
      <c r="D63" s="91"/>
      <c r="E63" s="93"/>
      <c r="F63" s="112"/>
      <c r="G63" s="113"/>
      <c r="H63" s="102"/>
      <c r="I63" s="124"/>
      <c r="J63" s="52"/>
      <c r="K63" s="52"/>
      <c r="L63" s="52"/>
      <c r="M63" s="52"/>
      <c r="N63" s="52"/>
      <c r="O63" s="52"/>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2"/>
      <c r="BS63" s="52"/>
      <c r="BT63" s="52"/>
      <c r="BU63" s="52"/>
      <c r="BV63" s="52"/>
      <c r="BW63" s="52"/>
      <c r="BX63" s="52"/>
      <c r="BY63" s="52"/>
      <c r="BZ63" s="52"/>
      <c r="CA63" s="52"/>
      <c r="CB63" s="52"/>
      <c r="CC63" s="52"/>
      <c r="CD63" s="52"/>
      <c r="CE63" s="52"/>
      <c r="CF63" s="52"/>
      <c r="CG63" s="52"/>
      <c r="CH63" s="52"/>
      <c r="CI63" s="52"/>
      <c r="CJ63" s="52"/>
      <c r="CK63" s="52"/>
      <c r="CL63" s="52"/>
      <c r="CM63" s="52"/>
      <c r="CN63" s="52"/>
      <c r="CO63" s="52"/>
      <c r="CP63" s="52"/>
      <c r="CQ63" s="52"/>
      <c r="CR63" s="52"/>
      <c r="CS63" s="52"/>
      <c r="CT63" s="52"/>
      <c r="CU63" s="52"/>
      <c r="CV63" s="52"/>
      <c r="CW63" s="52"/>
      <c r="CX63" s="52"/>
      <c r="CY63" s="52"/>
      <c r="CZ63" s="52"/>
      <c r="DA63" s="52"/>
      <c r="DB63" s="52"/>
      <c r="DC63" s="52"/>
      <c r="DD63" s="52"/>
      <c r="DE63" s="52"/>
      <c r="DF63" s="52"/>
      <c r="DG63" s="52"/>
      <c r="DH63" s="52"/>
      <c r="DI63" s="52"/>
      <c r="DJ63" s="52"/>
      <c r="DK63" s="52"/>
      <c r="DL63" s="52"/>
      <c r="DM63" s="52"/>
      <c r="DN63" s="52"/>
      <c r="DO63" s="52"/>
      <c r="DP63" s="52"/>
      <c r="DQ63" s="52"/>
      <c r="DR63" s="52"/>
      <c r="DS63" s="52"/>
      <c r="DT63" s="52"/>
      <c r="DU63" s="52"/>
      <c r="DV63" s="52"/>
      <c r="DW63" s="52"/>
      <c r="DX63" s="52"/>
      <c r="DY63" s="52"/>
      <c r="DZ63" s="52"/>
      <c r="EA63" s="52"/>
      <c r="EB63" s="52"/>
      <c r="EC63" s="52"/>
      <c r="ED63" s="52"/>
      <c r="EE63" s="52"/>
      <c r="EF63" s="52"/>
      <c r="EG63" s="52"/>
      <c r="EH63" s="52"/>
      <c r="EI63" s="52"/>
      <c r="EJ63" s="52"/>
      <c r="EK63" s="52"/>
      <c r="EL63" s="52"/>
      <c r="EM63" s="52"/>
      <c r="EN63" s="52"/>
      <c r="EO63" s="52"/>
      <c r="EP63" s="52"/>
      <c r="EQ63" s="52"/>
      <c r="ER63" s="52"/>
      <c r="ES63" s="52"/>
      <c r="ET63" s="52"/>
      <c r="EU63" s="52"/>
      <c r="EV63" s="52"/>
      <c r="EW63" s="52"/>
      <c r="EX63" s="52"/>
      <c r="EY63" s="52"/>
      <c r="EZ63" s="52"/>
      <c r="FA63" s="52"/>
      <c r="FB63" s="52"/>
      <c r="FC63" s="52"/>
      <c r="FD63" s="52"/>
      <c r="FE63" s="52"/>
      <c r="FF63" s="52"/>
      <c r="FG63" s="52"/>
      <c r="FH63" s="52"/>
      <c r="FI63" s="52"/>
      <c r="FJ63" s="52"/>
      <c r="FK63" s="52"/>
      <c r="FL63" s="52"/>
      <c r="FM63" s="52"/>
      <c r="FN63" s="52"/>
      <c r="FO63" s="52"/>
      <c r="FP63" s="52"/>
      <c r="FQ63" s="52"/>
      <c r="FR63" s="52"/>
      <c r="FS63" s="52"/>
      <c r="FT63" s="52"/>
      <c r="FU63" s="52"/>
      <c r="FV63" s="52"/>
      <c r="FW63" s="52"/>
      <c r="FX63" s="52"/>
      <c r="FY63" s="52"/>
      <c r="FZ63" s="52"/>
      <c r="GA63" s="52"/>
      <c r="GB63" s="52"/>
      <c r="GC63" s="52"/>
      <c r="GD63" s="52"/>
      <c r="GE63" s="52"/>
      <c r="GF63" s="52"/>
      <c r="GG63" s="52"/>
      <c r="GH63" s="52"/>
      <c r="GI63" s="52"/>
      <c r="GJ63" s="52"/>
      <c r="GK63" s="52"/>
      <c r="GL63" s="52"/>
      <c r="GM63" s="52"/>
      <c r="GN63" s="52"/>
      <c r="GO63" s="52"/>
      <c r="GP63" s="52"/>
      <c r="GQ63" s="52"/>
      <c r="GR63" s="52"/>
      <c r="GS63" s="52"/>
      <c r="GT63" s="52"/>
      <c r="GU63" s="52"/>
      <c r="GV63" s="52"/>
      <c r="GW63" s="52"/>
      <c r="GX63" s="52"/>
      <c r="GY63" s="52"/>
      <c r="GZ63" s="52"/>
      <c r="HA63" s="52"/>
      <c r="HB63" s="52"/>
      <c r="HC63" s="52"/>
      <c r="HD63" s="52"/>
      <c r="HE63" s="52"/>
      <c r="HF63" s="52"/>
      <c r="HG63" s="52"/>
      <c r="HH63" s="52"/>
      <c r="HI63" s="52"/>
      <c r="HJ63" s="52"/>
      <c r="HK63" s="52"/>
      <c r="HL63" s="52"/>
      <c r="HM63" s="52"/>
      <c r="HN63" s="52"/>
      <c r="HO63" s="52"/>
      <c r="HP63" s="52"/>
      <c r="HQ63" s="52"/>
      <c r="HR63" s="52"/>
      <c r="HS63" s="52"/>
      <c r="HT63" s="52"/>
      <c r="HU63" s="52"/>
      <c r="HV63" s="52"/>
      <c r="HW63" s="52"/>
      <c r="HX63" s="52"/>
      <c r="HY63" s="52"/>
      <c r="HZ63" s="52"/>
      <c r="IA63" s="52"/>
      <c r="IB63" s="52"/>
      <c r="IC63" s="52"/>
      <c r="ID63" s="52"/>
      <c r="IE63" s="52"/>
      <c r="IF63" s="52"/>
      <c r="IG63" s="52"/>
      <c r="IH63" s="52"/>
      <c r="II63" s="52"/>
      <c r="IJ63" s="52"/>
      <c r="IK63" s="52"/>
      <c r="IL63" s="52"/>
      <c r="IM63" s="52"/>
      <c r="IN63" s="52"/>
      <c r="IO63" s="52"/>
      <c r="IP63" s="52"/>
      <c r="IQ63" s="52"/>
      <c r="IR63" s="52"/>
      <c r="IS63" s="52"/>
      <c r="IT63" s="52"/>
      <c r="IU63" s="52"/>
      <c r="IV63" s="52"/>
    </row>
    <row r="64" ht="14.25" spans="1:256">
      <c r="A64" s="89"/>
      <c r="B64" s="101"/>
      <c r="C64" s="91"/>
      <c r="D64" s="91"/>
      <c r="E64" s="93"/>
      <c r="F64" s="98"/>
      <c r="G64" s="102"/>
      <c r="H64" s="102"/>
      <c r="I64" s="124"/>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52"/>
      <c r="CD64" s="52"/>
      <c r="CE64" s="52"/>
      <c r="CF64" s="52"/>
      <c r="CG64" s="52"/>
      <c r="CH64" s="52"/>
      <c r="CI64" s="52"/>
      <c r="CJ64" s="52"/>
      <c r="CK64" s="52"/>
      <c r="CL64" s="52"/>
      <c r="CM64" s="52"/>
      <c r="CN64" s="52"/>
      <c r="CO64" s="52"/>
      <c r="CP64" s="52"/>
      <c r="CQ64" s="52"/>
      <c r="CR64" s="52"/>
      <c r="CS64" s="52"/>
      <c r="CT64" s="52"/>
      <c r="CU64" s="52"/>
      <c r="CV64" s="52"/>
      <c r="CW64" s="52"/>
      <c r="CX64" s="52"/>
      <c r="CY64" s="52"/>
      <c r="CZ64" s="52"/>
      <c r="DA64" s="52"/>
      <c r="DB64" s="52"/>
      <c r="DC64" s="52"/>
      <c r="DD64" s="52"/>
      <c r="DE64" s="52"/>
      <c r="DF64" s="52"/>
      <c r="DG64" s="52"/>
      <c r="DH64" s="52"/>
      <c r="DI64" s="52"/>
      <c r="DJ64" s="52"/>
      <c r="DK64" s="52"/>
      <c r="DL64" s="52"/>
      <c r="DM64" s="52"/>
      <c r="DN64" s="52"/>
      <c r="DO64" s="52"/>
      <c r="DP64" s="52"/>
      <c r="DQ64" s="52"/>
      <c r="DR64" s="52"/>
      <c r="DS64" s="52"/>
      <c r="DT64" s="52"/>
      <c r="DU64" s="52"/>
      <c r="DV64" s="52"/>
      <c r="DW64" s="52"/>
      <c r="DX64" s="52"/>
      <c r="DY64" s="52"/>
      <c r="DZ64" s="52"/>
      <c r="EA64" s="52"/>
      <c r="EB64" s="52"/>
      <c r="EC64" s="52"/>
      <c r="ED64" s="52"/>
      <c r="EE64" s="52"/>
      <c r="EF64" s="52"/>
      <c r="EG64" s="52"/>
      <c r="EH64" s="52"/>
      <c r="EI64" s="52"/>
      <c r="EJ64" s="52"/>
      <c r="EK64" s="52"/>
      <c r="EL64" s="52"/>
      <c r="EM64" s="52"/>
      <c r="EN64" s="52"/>
      <c r="EO64" s="52"/>
      <c r="EP64" s="52"/>
      <c r="EQ64" s="52"/>
      <c r="ER64" s="52"/>
      <c r="ES64" s="52"/>
      <c r="ET64" s="52"/>
      <c r="EU64" s="52"/>
      <c r="EV64" s="52"/>
      <c r="EW64" s="52"/>
      <c r="EX64" s="52"/>
      <c r="EY64" s="52"/>
      <c r="EZ64" s="52"/>
      <c r="FA64" s="52"/>
      <c r="FB64" s="52"/>
      <c r="FC64" s="52"/>
      <c r="FD64" s="52"/>
      <c r="FE64" s="52"/>
      <c r="FF64" s="52"/>
      <c r="FG64" s="52"/>
      <c r="FH64" s="52"/>
      <c r="FI64" s="52"/>
      <c r="FJ64" s="52"/>
      <c r="FK64" s="52"/>
      <c r="FL64" s="52"/>
      <c r="FM64" s="52"/>
      <c r="FN64" s="52"/>
      <c r="FO64" s="52"/>
      <c r="FP64" s="52"/>
      <c r="FQ64" s="52"/>
      <c r="FR64" s="52"/>
      <c r="FS64" s="52"/>
      <c r="FT64" s="52"/>
      <c r="FU64" s="52"/>
      <c r="FV64" s="52"/>
      <c r="FW64" s="52"/>
      <c r="FX64" s="52"/>
      <c r="FY64" s="52"/>
      <c r="FZ64" s="52"/>
      <c r="GA64" s="52"/>
      <c r="GB64" s="52"/>
      <c r="GC64" s="52"/>
      <c r="GD64" s="52"/>
      <c r="GE64" s="52"/>
      <c r="GF64" s="52"/>
      <c r="GG64" s="52"/>
      <c r="GH64" s="52"/>
      <c r="GI64" s="52"/>
      <c r="GJ64" s="52"/>
      <c r="GK64" s="52"/>
      <c r="GL64" s="52"/>
      <c r="GM64" s="52"/>
      <c r="GN64" s="52"/>
      <c r="GO64" s="52"/>
      <c r="GP64" s="52"/>
      <c r="GQ64" s="52"/>
      <c r="GR64" s="52"/>
      <c r="GS64" s="52"/>
      <c r="GT64" s="52"/>
      <c r="GU64" s="52"/>
      <c r="GV64" s="52"/>
      <c r="GW64" s="52"/>
      <c r="GX64" s="52"/>
      <c r="GY64" s="52"/>
      <c r="GZ64" s="52"/>
      <c r="HA64" s="52"/>
      <c r="HB64" s="52"/>
      <c r="HC64" s="52"/>
      <c r="HD64" s="52"/>
      <c r="HE64" s="52"/>
      <c r="HF64" s="52"/>
      <c r="HG64" s="52"/>
      <c r="HH64" s="52"/>
      <c r="HI64" s="52"/>
      <c r="HJ64" s="52"/>
      <c r="HK64" s="52"/>
      <c r="HL64" s="52"/>
      <c r="HM64" s="52"/>
      <c r="HN64" s="52"/>
      <c r="HO64" s="52"/>
      <c r="HP64" s="52"/>
      <c r="HQ64" s="52"/>
      <c r="HR64" s="52"/>
      <c r="HS64" s="52"/>
      <c r="HT64" s="52"/>
      <c r="HU64" s="52"/>
      <c r="HV64" s="52"/>
      <c r="HW64" s="52"/>
      <c r="HX64" s="52"/>
      <c r="HY64" s="52"/>
      <c r="HZ64" s="52"/>
      <c r="IA64" s="52"/>
      <c r="IB64" s="52"/>
      <c r="IC64" s="52"/>
      <c r="ID64" s="52"/>
      <c r="IE64" s="52"/>
      <c r="IF64" s="52"/>
      <c r="IG64" s="52"/>
      <c r="IH64" s="52"/>
      <c r="II64" s="52"/>
      <c r="IJ64" s="52"/>
      <c r="IK64" s="52"/>
      <c r="IL64" s="52"/>
      <c r="IM64" s="52"/>
      <c r="IN64" s="52"/>
      <c r="IO64" s="52"/>
      <c r="IP64" s="52"/>
      <c r="IQ64" s="52"/>
      <c r="IR64" s="52"/>
      <c r="IS64" s="52"/>
      <c r="IT64" s="52"/>
      <c r="IU64" s="52"/>
      <c r="IV64" s="52"/>
    </row>
    <row r="65" ht="14.25" spans="1:256">
      <c r="A65" s="89" t="s">
        <v>2086</v>
      </c>
      <c r="B65" s="101">
        <v>212</v>
      </c>
      <c r="C65" s="91" t="s">
        <v>2087</v>
      </c>
      <c r="D65" s="91"/>
      <c r="E65" s="93"/>
      <c r="F65" s="98"/>
      <c r="G65" s="107"/>
      <c r="H65" s="107"/>
      <c r="I65" s="124"/>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c r="BG65" s="52"/>
      <c r="BH65" s="52"/>
      <c r="BI65" s="52"/>
      <c r="BJ65" s="52"/>
      <c r="BK65" s="52"/>
      <c r="BL65" s="52"/>
      <c r="BM65" s="52"/>
      <c r="BN65" s="52"/>
      <c r="BO65" s="52"/>
      <c r="BP65" s="52"/>
      <c r="BQ65" s="52"/>
      <c r="BR65" s="52"/>
      <c r="BS65" s="52"/>
      <c r="BT65" s="52"/>
      <c r="BU65" s="52"/>
      <c r="BV65" s="52"/>
      <c r="BW65" s="52"/>
      <c r="BX65" s="52"/>
      <c r="BY65" s="52"/>
      <c r="BZ65" s="52"/>
      <c r="CA65" s="52"/>
      <c r="CB65" s="52"/>
      <c r="CC65" s="52"/>
      <c r="CD65" s="52"/>
      <c r="CE65" s="52"/>
      <c r="CF65" s="52"/>
      <c r="CG65" s="52"/>
      <c r="CH65" s="52"/>
      <c r="CI65" s="52"/>
      <c r="CJ65" s="52"/>
      <c r="CK65" s="52"/>
      <c r="CL65" s="52"/>
      <c r="CM65" s="52"/>
      <c r="CN65" s="52"/>
      <c r="CO65" s="52"/>
      <c r="CP65" s="52"/>
      <c r="CQ65" s="52"/>
      <c r="CR65" s="52"/>
      <c r="CS65" s="52"/>
      <c r="CT65" s="52"/>
      <c r="CU65" s="52"/>
      <c r="CV65" s="52"/>
      <c r="CW65" s="52"/>
      <c r="CX65" s="52"/>
      <c r="CY65" s="52"/>
      <c r="CZ65" s="52"/>
      <c r="DA65" s="52"/>
      <c r="DB65" s="52"/>
      <c r="DC65" s="52"/>
      <c r="DD65" s="52"/>
      <c r="DE65" s="52"/>
      <c r="DF65" s="52"/>
      <c r="DG65" s="52"/>
      <c r="DH65" s="52"/>
      <c r="DI65" s="52"/>
      <c r="DJ65" s="52"/>
      <c r="DK65" s="52"/>
      <c r="DL65" s="52"/>
      <c r="DM65" s="52"/>
      <c r="DN65" s="52"/>
      <c r="DO65" s="52"/>
      <c r="DP65" s="52"/>
      <c r="DQ65" s="52"/>
      <c r="DR65" s="52"/>
      <c r="DS65" s="52"/>
      <c r="DT65" s="52"/>
      <c r="DU65" s="52"/>
      <c r="DV65" s="52"/>
      <c r="DW65" s="52"/>
      <c r="DX65" s="52"/>
      <c r="DY65" s="52"/>
      <c r="DZ65" s="52"/>
      <c r="EA65" s="52"/>
      <c r="EB65" s="52"/>
      <c r="EC65" s="52"/>
      <c r="ED65" s="52"/>
      <c r="EE65" s="52"/>
      <c r="EF65" s="52"/>
      <c r="EG65" s="52"/>
      <c r="EH65" s="52"/>
      <c r="EI65" s="52"/>
      <c r="EJ65" s="52"/>
      <c r="EK65" s="52"/>
      <c r="EL65" s="52"/>
      <c r="EM65" s="52"/>
      <c r="EN65" s="52"/>
      <c r="EO65" s="52"/>
      <c r="EP65" s="52"/>
      <c r="EQ65" s="52"/>
      <c r="ER65" s="52"/>
      <c r="ES65" s="52"/>
      <c r="ET65" s="52"/>
      <c r="EU65" s="52"/>
      <c r="EV65" s="52"/>
      <c r="EW65" s="52"/>
      <c r="EX65" s="52"/>
      <c r="EY65" s="52"/>
      <c r="EZ65" s="52"/>
      <c r="FA65" s="52"/>
      <c r="FB65" s="52"/>
      <c r="FC65" s="52"/>
      <c r="FD65" s="52"/>
      <c r="FE65" s="52"/>
      <c r="FF65" s="52"/>
      <c r="FG65" s="52"/>
      <c r="FH65" s="52"/>
      <c r="FI65" s="52"/>
      <c r="FJ65" s="52"/>
      <c r="FK65" s="52"/>
      <c r="FL65" s="52"/>
      <c r="FM65" s="52"/>
      <c r="FN65" s="52"/>
      <c r="FO65" s="52"/>
      <c r="FP65" s="52"/>
      <c r="FQ65" s="52"/>
      <c r="FR65" s="52"/>
      <c r="FS65" s="52"/>
      <c r="FT65" s="52"/>
      <c r="FU65" s="52"/>
      <c r="FV65" s="52"/>
      <c r="FW65" s="52"/>
      <c r="FX65" s="52"/>
      <c r="FY65" s="52"/>
      <c r="FZ65" s="52"/>
      <c r="GA65" s="52"/>
      <c r="GB65" s="52"/>
      <c r="GC65" s="52"/>
      <c r="GD65" s="52"/>
      <c r="GE65" s="52"/>
      <c r="GF65" s="52"/>
      <c r="GG65" s="52"/>
      <c r="GH65" s="52"/>
      <c r="GI65" s="52"/>
      <c r="GJ65" s="52"/>
      <c r="GK65" s="52"/>
      <c r="GL65" s="52"/>
      <c r="GM65" s="52"/>
      <c r="GN65" s="52"/>
      <c r="GO65" s="52"/>
      <c r="GP65" s="52"/>
      <c r="GQ65" s="52"/>
      <c r="GR65" s="52"/>
      <c r="GS65" s="52"/>
      <c r="GT65" s="52"/>
      <c r="GU65" s="52"/>
      <c r="GV65" s="52"/>
      <c r="GW65" s="52"/>
      <c r="GX65" s="52"/>
      <c r="GY65" s="52"/>
      <c r="GZ65" s="52"/>
      <c r="HA65" s="52"/>
      <c r="HB65" s="52"/>
      <c r="HC65" s="52"/>
      <c r="HD65" s="52"/>
      <c r="HE65" s="52"/>
      <c r="HF65" s="52"/>
      <c r="HG65" s="52"/>
      <c r="HH65" s="52"/>
      <c r="HI65" s="52"/>
      <c r="HJ65" s="52"/>
      <c r="HK65" s="52"/>
      <c r="HL65" s="52"/>
      <c r="HM65" s="52"/>
      <c r="HN65" s="52"/>
      <c r="HO65" s="52"/>
      <c r="HP65" s="52"/>
      <c r="HQ65" s="52"/>
      <c r="HR65" s="52"/>
      <c r="HS65" s="52"/>
      <c r="HT65" s="52"/>
      <c r="HU65" s="52"/>
      <c r="HV65" s="52"/>
      <c r="HW65" s="52"/>
      <c r="HX65" s="52"/>
      <c r="HY65" s="52"/>
      <c r="HZ65" s="52"/>
      <c r="IA65" s="52"/>
      <c r="IB65" s="52"/>
      <c r="IC65" s="52"/>
      <c r="ID65" s="52"/>
      <c r="IE65" s="52"/>
      <c r="IF65" s="52"/>
      <c r="IG65" s="52"/>
      <c r="IH65" s="52"/>
      <c r="II65" s="52"/>
      <c r="IJ65" s="52"/>
      <c r="IK65" s="52"/>
      <c r="IL65" s="52"/>
      <c r="IM65" s="52"/>
      <c r="IN65" s="52"/>
      <c r="IO65" s="52"/>
      <c r="IP65" s="52"/>
      <c r="IQ65" s="52"/>
      <c r="IR65" s="52"/>
      <c r="IS65" s="52"/>
      <c r="IT65" s="52"/>
      <c r="IU65" s="52"/>
      <c r="IV65" s="52"/>
    </row>
    <row r="66" ht="14.25" spans="1:256">
      <c r="A66" s="89"/>
      <c r="B66" s="108"/>
      <c r="C66" s="91"/>
      <c r="D66" s="91"/>
      <c r="E66" s="93"/>
      <c r="F66" s="112"/>
      <c r="G66" s="113"/>
      <c r="H66" s="102"/>
      <c r="I66" s="124"/>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c r="BG66" s="52"/>
      <c r="BH66" s="52"/>
      <c r="BI66" s="52"/>
      <c r="BJ66" s="52"/>
      <c r="BK66" s="52"/>
      <c r="BL66" s="52"/>
      <c r="BM66" s="52"/>
      <c r="BN66" s="52"/>
      <c r="BO66" s="52"/>
      <c r="BP66" s="52"/>
      <c r="BQ66" s="52"/>
      <c r="BR66" s="52"/>
      <c r="BS66" s="52"/>
      <c r="BT66" s="52"/>
      <c r="BU66" s="52"/>
      <c r="BV66" s="52"/>
      <c r="BW66" s="52"/>
      <c r="BX66" s="52"/>
      <c r="BY66" s="52"/>
      <c r="BZ66" s="52"/>
      <c r="CA66" s="52"/>
      <c r="CB66" s="52"/>
      <c r="CC66" s="52"/>
      <c r="CD66" s="52"/>
      <c r="CE66" s="52"/>
      <c r="CF66" s="52"/>
      <c r="CG66" s="52"/>
      <c r="CH66" s="52"/>
      <c r="CI66" s="52"/>
      <c r="CJ66" s="52"/>
      <c r="CK66" s="52"/>
      <c r="CL66" s="52"/>
      <c r="CM66" s="52"/>
      <c r="CN66" s="52"/>
      <c r="CO66" s="52"/>
      <c r="CP66" s="52"/>
      <c r="CQ66" s="52"/>
      <c r="CR66" s="52"/>
      <c r="CS66" s="52"/>
      <c r="CT66" s="52"/>
      <c r="CU66" s="52"/>
      <c r="CV66" s="52"/>
      <c r="CW66" s="52"/>
      <c r="CX66" s="52"/>
      <c r="CY66" s="52"/>
      <c r="CZ66" s="52"/>
      <c r="DA66" s="52"/>
      <c r="DB66" s="52"/>
      <c r="DC66" s="52"/>
      <c r="DD66" s="52"/>
      <c r="DE66" s="52"/>
      <c r="DF66" s="52"/>
      <c r="DG66" s="52"/>
      <c r="DH66" s="52"/>
      <c r="DI66" s="52"/>
      <c r="DJ66" s="52"/>
      <c r="DK66" s="52"/>
      <c r="DL66" s="52"/>
      <c r="DM66" s="52"/>
      <c r="DN66" s="52"/>
      <c r="DO66" s="52"/>
      <c r="DP66" s="52"/>
      <c r="DQ66" s="52"/>
      <c r="DR66" s="52"/>
      <c r="DS66" s="52"/>
      <c r="DT66" s="52"/>
      <c r="DU66" s="52"/>
      <c r="DV66" s="52"/>
      <c r="DW66" s="52"/>
      <c r="DX66" s="52"/>
      <c r="DY66" s="52"/>
      <c r="DZ66" s="52"/>
      <c r="EA66" s="52"/>
      <c r="EB66" s="52"/>
      <c r="EC66" s="52"/>
      <c r="ED66" s="52"/>
      <c r="EE66" s="52"/>
      <c r="EF66" s="52"/>
      <c r="EG66" s="52"/>
      <c r="EH66" s="52"/>
      <c r="EI66" s="52"/>
      <c r="EJ66" s="52"/>
      <c r="EK66" s="52"/>
      <c r="EL66" s="52"/>
      <c r="EM66" s="52"/>
      <c r="EN66" s="52"/>
      <c r="EO66" s="52"/>
      <c r="EP66" s="52"/>
      <c r="EQ66" s="52"/>
      <c r="ER66" s="52"/>
      <c r="ES66" s="52"/>
      <c r="ET66" s="52"/>
      <c r="EU66" s="52"/>
      <c r="EV66" s="52"/>
      <c r="EW66" s="52"/>
      <c r="EX66" s="52"/>
      <c r="EY66" s="52"/>
      <c r="EZ66" s="52"/>
      <c r="FA66" s="52"/>
      <c r="FB66" s="52"/>
      <c r="FC66" s="52"/>
      <c r="FD66" s="52"/>
      <c r="FE66" s="52"/>
      <c r="FF66" s="52"/>
      <c r="FG66" s="52"/>
      <c r="FH66" s="52"/>
      <c r="FI66" s="52"/>
      <c r="FJ66" s="52"/>
      <c r="FK66" s="52"/>
      <c r="FL66" s="52"/>
      <c r="FM66" s="52"/>
      <c r="FN66" s="52"/>
      <c r="FO66" s="52"/>
      <c r="FP66" s="52"/>
      <c r="FQ66" s="52"/>
      <c r="FR66" s="52"/>
      <c r="FS66" s="52"/>
      <c r="FT66" s="52"/>
      <c r="FU66" s="52"/>
      <c r="FV66" s="52"/>
      <c r="FW66" s="52"/>
      <c r="FX66" s="52"/>
      <c r="FY66" s="52"/>
      <c r="FZ66" s="52"/>
      <c r="GA66" s="52"/>
      <c r="GB66" s="52"/>
      <c r="GC66" s="52"/>
      <c r="GD66" s="52"/>
      <c r="GE66" s="52"/>
      <c r="GF66" s="52"/>
      <c r="GG66" s="52"/>
      <c r="GH66" s="52"/>
      <c r="GI66" s="52"/>
      <c r="GJ66" s="52"/>
      <c r="GK66" s="52"/>
      <c r="GL66" s="52"/>
      <c r="GM66" s="52"/>
      <c r="GN66" s="52"/>
      <c r="GO66" s="52"/>
      <c r="GP66" s="52"/>
      <c r="GQ66" s="52"/>
      <c r="GR66" s="52"/>
      <c r="GS66" s="52"/>
      <c r="GT66" s="52"/>
      <c r="GU66" s="52"/>
      <c r="GV66" s="52"/>
      <c r="GW66" s="52"/>
      <c r="GX66" s="52"/>
      <c r="GY66" s="52"/>
      <c r="GZ66" s="52"/>
      <c r="HA66" s="52"/>
      <c r="HB66" s="52"/>
      <c r="HC66" s="52"/>
      <c r="HD66" s="52"/>
      <c r="HE66" s="52"/>
      <c r="HF66" s="52"/>
      <c r="HG66" s="52"/>
      <c r="HH66" s="52"/>
      <c r="HI66" s="52"/>
      <c r="HJ66" s="52"/>
      <c r="HK66" s="52"/>
      <c r="HL66" s="52"/>
      <c r="HM66" s="52"/>
      <c r="HN66" s="52"/>
      <c r="HO66" s="52"/>
      <c r="HP66" s="52"/>
      <c r="HQ66" s="52"/>
      <c r="HR66" s="52"/>
      <c r="HS66" s="52"/>
      <c r="HT66" s="52"/>
      <c r="HU66" s="52"/>
      <c r="HV66" s="52"/>
      <c r="HW66" s="52"/>
      <c r="HX66" s="52"/>
      <c r="HY66" s="52"/>
      <c r="HZ66" s="52"/>
      <c r="IA66" s="52"/>
      <c r="IB66" s="52"/>
      <c r="IC66" s="52"/>
      <c r="ID66" s="52"/>
      <c r="IE66" s="52"/>
      <c r="IF66" s="52"/>
      <c r="IG66" s="52"/>
      <c r="IH66" s="52"/>
      <c r="II66" s="52"/>
      <c r="IJ66" s="52"/>
      <c r="IK66" s="52"/>
      <c r="IL66" s="52"/>
      <c r="IM66" s="52"/>
      <c r="IN66" s="52"/>
      <c r="IO66" s="52"/>
      <c r="IP66" s="52"/>
      <c r="IQ66" s="52"/>
      <c r="IR66" s="52"/>
      <c r="IS66" s="52"/>
      <c r="IT66" s="52"/>
      <c r="IU66" s="52"/>
      <c r="IV66" s="52"/>
    </row>
    <row r="67" ht="14.25" spans="1:256">
      <c r="A67" s="89"/>
      <c r="B67" s="108"/>
      <c r="C67" s="91"/>
      <c r="D67" s="91"/>
      <c r="E67" s="93"/>
      <c r="F67" s="112"/>
      <c r="G67" s="113"/>
      <c r="H67" s="102"/>
      <c r="I67" s="124"/>
      <c r="J67" s="52"/>
      <c r="K67" s="52"/>
      <c r="L67" s="52"/>
      <c r="M67" s="52"/>
      <c r="N67" s="52"/>
      <c r="O67" s="52"/>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c r="BG67" s="52"/>
      <c r="BH67" s="52"/>
      <c r="BI67" s="52"/>
      <c r="BJ67" s="52"/>
      <c r="BK67" s="52"/>
      <c r="BL67" s="52"/>
      <c r="BM67" s="52"/>
      <c r="BN67" s="52"/>
      <c r="BO67" s="52"/>
      <c r="BP67" s="52"/>
      <c r="BQ67" s="52"/>
      <c r="BR67" s="52"/>
      <c r="BS67" s="52"/>
      <c r="BT67" s="52"/>
      <c r="BU67" s="52"/>
      <c r="BV67" s="52"/>
      <c r="BW67" s="52"/>
      <c r="BX67" s="52"/>
      <c r="BY67" s="52"/>
      <c r="BZ67" s="52"/>
      <c r="CA67" s="52"/>
      <c r="CB67" s="52"/>
      <c r="CC67" s="52"/>
      <c r="CD67" s="52"/>
      <c r="CE67" s="52"/>
      <c r="CF67" s="52"/>
      <c r="CG67" s="52"/>
      <c r="CH67" s="52"/>
      <c r="CI67" s="52"/>
      <c r="CJ67" s="52"/>
      <c r="CK67" s="52"/>
      <c r="CL67" s="52"/>
      <c r="CM67" s="52"/>
      <c r="CN67" s="52"/>
      <c r="CO67" s="52"/>
      <c r="CP67" s="52"/>
      <c r="CQ67" s="52"/>
      <c r="CR67" s="52"/>
      <c r="CS67" s="52"/>
      <c r="CT67" s="52"/>
      <c r="CU67" s="52"/>
      <c r="CV67" s="52"/>
      <c r="CW67" s="52"/>
      <c r="CX67" s="52"/>
      <c r="CY67" s="52"/>
      <c r="CZ67" s="52"/>
      <c r="DA67" s="52"/>
      <c r="DB67" s="52"/>
      <c r="DC67" s="52"/>
      <c r="DD67" s="52"/>
      <c r="DE67" s="52"/>
      <c r="DF67" s="52"/>
      <c r="DG67" s="52"/>
      <c r="DH67" s="52"/>
      <c r="DI67" s="52"/>
      <c r="DJ67" s="52"/>
      <c r="DK67" s="52"/>
      <c r="DL67" s="52"/>
      <c r="DM67" s="52"/>
      <c r="DN67" s="52"/>
      <c r="DO67" s="52"/>
      <c r="DP67" s="52"/>
      <c r="DQ67" s="52"/>
      <c r="DR67" s="52"/>
      <c r="DS67" s="52"/>
      <c r="DT67" s="52"/>
      <c r="DU67" s="52"/>
      <c r="DV67" s="52"/>
      <c r="DW67" s="52"/>
      <c r="DX67" s="52"/>
      <c r="DY67" s="52"/>
      <c r="DZ67" s="52"/>
      <c r="EA67" s="52"/>
      <c r="EB67" s="52"/>
      <c r="EC67" s="52"/>
      <c r="ED67" s="52"/>
      <c r="EE67" s="52"/>
      <c r="EF67" s="52"/>
      <c r="EG67" s="52"/>
      <c r="EH67" s="52"/>
      <c r="EI67" s="52"/>
      <c r="EJ67" s="52"/>
      <c r="EK67" s="52"/>
      <c r="EL67" s="52"/>
      <c r="EM67" s="52"/>
      <c r="EN67" s="52"/>
      <c r="EO67" s="52"/>
      <c r="EP67" s="52"/>
      <c r="EQ67" s="52"/>
      <c r="ER67" s="52"/>
      <c r="ES67" s="52"/>
      <c r="ET67" s="52"/>
      <c r="EU67" s="52"/>
      <c r="EV67" s="52"/>
      <c r="EW67" s="52"/>
      <c r="EX67" s="52"/>
      <c r="EY67" s="52"/>
      <c r="EZ67" s="52"/>
      <c r="FA67" s="52"/>
      <c r="FB67" s="52"/>
      <c r="FC67" s="52"/>
      <c r="FD67" s="52"/>
      <c r="FE67" s="52"/>
      <c r="FF67" s="52"/>
      <c r="FG67" s="52"/>
      <c r="FH67" s="52"/>
      <c r="FI67" s="52"/>
      <c r="FJ67" s="52"/>
      <c r="FK67" s="52"/>
      <c r="FL67" s="52"/>
      <c r="FM67" s="52"/>
      <c r="FN67" s="52"/>
      <c r="FO67" s="52"/>
      <c r="FP67" s="52"/>
      <c r="FQ67" s="52"/>
      <c r="FR67" s="52"/>
      <c r="FS67" s="52"/>
      <c r="FT67" s="52"/>
      <c r="FU67" s="52"/>
      <c r="FV67" s="52"/>
      <c r="FW67" s="52"/>
      <c r="FX67" s="52"/>
      <c r="FY67" s="52"/>
      <c r="FZ67" s="52"/>
      <c r="GA67" s="52"/>
      <c r="GB67" s="52"/>
      <c r="GC67" s="52"/>
      <c r="GD67" s="52"/>
      <c r="GE67" s="52"/>
      <c r="GF67" s="52"/>
      <c r="GG67" s="52"/>
      <c r="GH67" s="52"/>
      <c r="GI67" s="52"/>
      <c r="GJ67" s="52"/>
      <c r="GK67" s="52"/>
      <c r="GL67" s="52"/>
      <c r="GM67" s="52"/>
      <c r="GN67" s="52"/>
      <c r="GO67" s="52"/>
      <c r="GP67" s="52"/>
      <c r="GQ67" s="52"/>
      <c r="GR67" s="52"/>
      <c r="GS67" s="52"/>
      <c r="GT67" s="52"/>
      <c r="GU67" s="52"/>
      <c r="GV67" s="52"/>
      <c r="GW67" s="52"/>
      <c r="GX67" s="52"/>
      <c r="GY67" s="52"/>
      <c r="GZ67" s="52"/>
      <c r="HA67" s="52"/>
      <c r="HB67" s="52"/>
      <c r="HC67" s="52"/>
      <c r="HD67" s="52"/>
      <c r="HE67" s="52"/>
      <c r="HF67" s="52"/>
      <c r="HG67" s="52"/>
      <c r="HH67" s="52"/>
      <c r="HI67" s="52"/>
      <c r="HJ67" s="52"/>
      <c r="HK67" s="52"/>
      <c r="HL67" s="52"/>
      <c r="HM67" s="52"/>
      <c r="HN67" s="52"/>
      <c r="HO67" s="52"/>
      <c r="HP67" s="52"/>
      <c r="HQ67" s="52"/>
      <c r="HR67" s="52"/>
      <c r="HS67" s="52"/>
      <c r="HT67" s="52"/>
      <c r="HU67" s="52"/>
      <c r="HV67" s="52"/>
      <c r="HW67" s="52"/>
      <c r="HX67" s="52"/>
      <c r="HY67" s="52"/>
      <c r="HZ67" s="52"/>
      <c r="IA67" s="52"/>
      <c r="IB67" s="52"/>
      <c r="IC67" s="52"/>
      <c r="ID67" s="52"/>
      <c r="IE67" s="52"/>
      <c r="IF67" s="52"/>
      <c r="IG67" s="52"/>
      <c r="IH67" s="52"/>
      <c r="II67" s="52"/>
      <c r="IJ67" s="52"/>
      <c r="IK67" s="52"/>
      <c r="IL67" s="52"/>
      <c r="IM67" s="52"/>
      <c r="IN67" s="52"/>
      <c r="IO67" s="52"/>
      <c r="IP67" s="52"/>
      <c r="IQ67" s="52"/>
      <c r="IR67" s="52"/>
      <c r="IS67" s="52"/>
      <c r="IT67" s="52"/>
      <c r="IU67" s="52"/>
      <c r="IV67" s="52"/>
    </row>
    <row r="68" ht="14.25" spans="1:256">
      <c r="A68" s="89"/>
      <c r="B68" s="108"/>
      <c r="C68" s="91"/>
      <c r="D68" s="91"/>
      <c r="E68" s="93"/>
      <c r="F68" s="112"/>
      <c r="G68" s="113"/>
      <c r="H68" s="102"/>
      <c r="I68" s="124"/>
      <c r="J68" s="52"/>
      <c r="K68" s="52"/>
      <c r="L68" s="52"/>
      <c r="M68" s="52"/>
      <c r="N68" s="52"/>
      <c r="O68" s="52"/>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c r="BP68" s="52"/>
      <c r="BQ68" s="52"/>
      <c r="BR68" s="52"/>
      <c r="BS68" s="52"/>
      <c r="BT68" s="52"/>
      <c r="BU68" s="52"/>
      <c r="BV68" s="52"/>
      <c r="BW68" s="52"/>
      <c r="BX68" s="52"/>
      <c r="BY68" s="52"/>
      <c r="BZ68" s="52"/>
      <c r="CA68" s="52"/>
      <c r="CB68" s="52"/>
      <c r="CC68" s="52"/>
      <c r="CD68" s="52"/>
      <c r="CE68" s="52"/>
      <c r="CF68" s="52"/>
      <c r="CG68" s="52"/>
      <c r="CH68" s="52"/>
      <c r="CI68" s="52"/>
      <c r="CJ68" s="52"/>
      <c r="CK68" s="52"/>
      <c r="CL68" s="52"/>
      <c r="CM68" s="52"/>
      <c r="CN68" s="52"/>
      <c r="CO68" s="52"/>
      <c r="CP68" s="52"/>
      <c r="CQ68" s="52"/>
      <c r="CR68" s="52"/>
      <c r="CS68" s="52"/>
      <c r="CT68" s="52"/>
      <c r="CU68" s="52"/>
      <c r="CV68" s="52"/>
      <c r="CW68" s="52"/>
      <c r="CX68" s="52"/>
      <c r="CY68" s="52"/>
      <c r="CZ68" s="52"/>
      <c r="DA68" s="52"/>
      <c r="DB68" s="52"/>
      <c r="DC68" s="52"/>
      <c r="DD68" s="52"/>
      <c r="DE68" s="52"/>
      <c r="DF68" s="52"/>
      <c r="DG68" s="52"/>
      <c r="DH68" s="52"/>
      <c r="DI68" s="52"/>
      <c r="DJ68" s="52"/>
      <c r="DK68" s="52"/>
      <c r="DL68" s="52"/>
      <c r="DM68" s="52"/>
      <c r="DN68" s="52"/>
      <c r="DO68" s="52"/>
      <c r="DP68" s="52"/>
      <c r="DQ68" s="52"/>
      <c r="DR68" s="52"/>
      <c r="DS68" s="52"/>
      <c r="DT68" s="52"/>
      <c r="DU68" s="52"/>
      <c r="DV68" s="52"/>
      <c r="DW68" s="52"/>
      <c r="DX68" s="52"/>
      <c r="DY68" s="52"/>
      <c r="DZ68" s="52"/>
      <c r="EA68" s="52"/>
      <c r="EB68" s="52"/>
      <c r="EC68" s="52"/>
      <c r="ED68" s="52"/>
      <c r="EE68" s="52"/>
      <c r="EF68" s="52"/>
      <c r="EG68" s="52"/>
      <c r="EH68" s="52"/>
      <c r="EI68" s="52"/>
      <c r="EJ68" s="52"/>
      <c r="EK68" s="52"/>
      <c r="EL68" s="52"/>
      <c r="EM68" s="52"/>
      <c r="EN68" s="52"/>
      <c r="EO68" s="52"/>
      <c r="EP68" s="52"/>
      <c r="EQ68" s="52"/>
      <c r="ER68" s="52"/>
      <c r="ES68" s="52"/>
      <c r="ET68" s="52"/>
      <c r="EU68" s="52"/>
      <c r="EV68" s="52"/>
      <c r="EW68" s="52"/>
      <c r="EX68" s="52"/>
      <c r="EY68" s="52"/>
      <c r="EZ68" s="52"/>
      <c r="FA68" s="52"/>
      <c r="FB68" s="52"/>
      <c r="FC68" s="52"/>
      <c r="FD68" s="52"/>
      <c r="FE68" s="52"/>
      <c r="FF68" s="52"/>
      <c r="FG68" s="52"/>
      <c r="FH68" s="52"/>
      <c r="FI68" s="52"/>
      <c r="FJ68" s="52"/>
      <c r="FK68" s="52"/>
      <c r="FL68" s="52"/>
      <c r="FM68" s="52"/>
      <c r="FN68" s="52"/>
      <c r="FO68" s="52"/>
      <c r="FP68" s="52"/>
      <c r="FQ68" s="52"/>
      <c r="FR68" s="52"/>
      <c r="FS68" s="52"/>
      <c r="FT68" s="52"/>
      <c r="FU68" s="52"/>
      <c r="FV68" s="52"/>
      <c r="FW68" s="52"/>
      <c r="FX68" s="52"/>
      <c r="FY68" s="52"/>
      <c r="FZ68" s="52"/>
      <c r="GA68" s="52"/>
      <c r="GB68" s="52"/>
      <c r="GC68" s="52"/>
      <c r="GD68" s="52"/>
      <c r="GE68" s="52"/>
      <c r="GF68" s="52"/>
      <c r="GG68" s="52"/>
      <c r="GH68" s="52"/>
      <c r="GI68" s="52"/>
      <c r="GJ68" s="52"/>
      <c r="GK68" s="52"/>
      <c r="GL68" s="52"/>
      <c r="GM68" s="52"/>
      <c r="GN68" s="52"/>
      <c r="GO68" s="52"/>
      <c r="GP68" s="52"/>
      <c r="GQ68" s="52"/>
      <c r="GR68" s="52"/>
      <c r="GS68" s="52"/>
      <c r="GT68" s="52"/>
      <c r="GU68" s="52"/>
      <c r="GV68" s="52"/>
      <c r="GW68" s="52"/>
      <c r="GX68" s="52"/>
      <c r="GY68" s="52"/>
      <c r="GZ68" s="52"/>
      <c r="HA68" s="52"/>
      <c r="HB68" s="52"/>
      <c r="HC68" s="52"/>
      <c r="HD68" s="52"/>
      <c r="HE68" s="52"/>
      <c r="HF68" s="52"/>
      <c r="HG68" s="52"/>
      <c r="HH68" s="52"/>
      <c r="HI68" s="52"/>
      <c r="HJ68" s="52"/>
      <c r="HK68" s="52"/>
      <c r="HL68" s="52"/>
      <c r="HM68" s="52"/>
      <c r="HN68" s="52"/>
      <c r="HO68" s="52"/>
      <c r="HP68" s="52"/>
      <c r="HQ68" s="52"/>
      <c r="HR68" s="52"/>
      <c r="HS68" s="52"/>
      <c r="HT68" s="52"/>
      <c r="HU68" s="52"/>
      <c r="HV68" s="52"/>
      <c r="HW68" s="52"/>
      <c r="HX68" s="52"/>
      <c r="HY68" s="52"/>
      <c r="HZ68" s="52"/>
      <c r="IA68" s="52"/>
      <c r="IB68" s="52"/>
      <c r="IC68" s="52"/>
      <c r="ID68" s="52"/>
      <c r="IE68" s="52"/>
      <c r="IF68" s="52"/>
      <c r="IG68" s="52"/>
      <c r="IH68" s="52"/>
      <c r="II68" s="52"/>
      <c r="IJ68" s="52"/>
      <c r="IK68" s="52"/>
      <c r="IL68" s="52"/>
      <c r="IM68" s="52"/>
      <c r="IN68" s="52"/>
      <c r="IO68" s="52"/>
      <c r="IP68" s="52"/>
      <c r="IQ68" s="52"/>
      <c r="IR68" s="52"/>
      <c r="IS68" s="52"/>
      <c r="IT68" s="52"/>
      <c r="IU68" s="52"/>
      <c r="IV68" s="52"/>
    </row>
    <row r="69" ht="14.25" spans="1:256">
      <c r="A69" s="89"/>
      <c r="B69" s="108"/>
      <c r="C69" s="91"/>
      <c r="D69" s="91"/>
      <c r="E69" s="93"/>
      <c r="F69" s="98"/>
      <c r="G69" s="102"/>
      <c r="H69" s="127"/>
      <c r="I69" s="124"/>
      <c r="J69" s="52"/>
      <c r="K69" s="52"/>
      <c r="L69" s="52"/>
      <c r="M69" s="52"/>
      <c r="N69" s="52"/>
      <c r="O69" s="52"/>
      <c r="P69" s="52"/>
      <c r="Q69" s="52"/>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c r="AZ69" s="52"/>
      <c r="BA69" s="52"/>
      <c r="BB69" s="52"/>
      <c r="BC69" s="52"/>
      <c r="BD69" s="52"/>
      <c r="BE69" s="52"/>
      <c r="BF69" s="52"/>
      <c r="BG69" s="52"/>
      <c r="BH69" s="52"/>
      <c r="BI69" s="52"/>
      <c r="BJ69" s="52"/>
      <c r="BK69" s="52"/>
      <c r="BL69" s="52"/>
      <c r="BM69" s="52"/>
      <c r="BN69" s="52"/>
      <c r="BO69" s="52"/>
      <c r="BP69" s="52"/>
      <c r="BQ69" s="52"/>
      <c r="BR69" s="52"/>
      <c r="BS69" s="52"/>
      <c r="BT69" s="52"/>
      <c r="BU69" s="52"/>
      <c r="BV69" s="52"/>
      <c r="BW69" s="52"/>
      <c r="BX69" s="52"/>
      <c r="BY69" s="52"/>
      <c r="BZ69" s="52"/>
      <c r="CA69" s="52"/>
      <c r="CB69" s="52"/>
      <c r="CC69" s="52"/>
      <c r="CD69" s="52"/>
      <c r="CE69" s="52"/>
      <c r="CF69" s="52"/>
      <c r="CG69" s="52"/>
      <c r="CH69" s="52"/>
      <c r="CI69" s="52"/>
      <c r="CJ69" s="52"/>
      <c r="CK69" s="52"/>
      <c r="CL69" s="52"/>
      <c r="CM69" s="52"/>
      <c r="CN69" s="52"/>
      <c r="CO69" s="52"/>
      <c r="CP69" s="52"/>
      <c r="CQ69" s="52"/>
      <c r="CR69" s="52"/>
      <c r="CS69" s="52"/>
      <c r="CT69" s="52"/>
      <c r="CU69" s="52"/>
      <c r="CV69" s="52"/>
      <c r="CW69" s="52"/>
      <c r="CX69" s="52"/>
      <c r="CY69" s="52"/>
      <c r="CZ69" s="52"/>
      <c r="DA69" s="52"/>
      <c r="DB69" s="52"/>
      <c r="DC69" s="52"/>
      <c r="DD69" s="52"/>
      <c r="DE69" s="52"/>
      <c r="DF69" s="52"/>
      <c r="DG69" s="52"/>
      <c r="DH69" s="52"/>
      <c r="DI69" s="52"/>
      <c r="DJ69" s="52"/>
      <c r="DK69" s="52"/>
      <c r="DL69" s="52"/>
      <c r="DM69" s="52"/>
      <c r="DN69" s="52"/>
      <c r="DO69" s="52"/>
      <c r="DP69" s="52"/>
      <c r="DQ69" s="52"/>
      <c r="DR69" s="52"/>
      <c r="DS69" s="52"/>
      <c r="DT69" s="52"/>
      <c r="DU69" s="52"/>
      <c r="DV69" s="52"/>
      <c r="DW69" s="52"/>
      <c r="DX69" s="52"/>
      <c r="DY69" s="52"/>
      <c r="DZ69" s="52"/>
      <c r="EA69" s="52"/>
      <c r="EB69" s="52"/>
      <c r="EC69" s="52"/>
      <c r="ED69" s="52"/>
      <c r="EE69" s="52"/>
      <c r="EF69" s="52"/>
      <c r="EG69" s="52"/>
      <c r="EH69" s="52"/>
      <c r="EI69" s="52"/>
      <c r="EJ69" s="52"/>
      <c r="EK69" s="52"/>
      <c r="EL69" s="52"/>
      <c r="EM69" s="52"/>
      <c r="EN69" s="52"/>
      <c r="EO69" s="52"/>
      <c r="EP69" s="52"/>
      <c r="EQ69" s="52"/>
      <c r="ER69" s="52"/>
      <c r="ES69" s="52"/>
      <c r="ET69" s="52"/>
      <c r="EU69" s="52"/>
      <c r="EV69" s="52"/>
      <c r="EW69" s="52"/>
      <c r="EX69" s="52"/>
      <c r="EY69" s="52"/>
      <c r="EZ69" s="52"/>
      <c r="FA69" s="52"/>
      <c r="FB69" s="52"/>
      <c r="FC69" s="52"/>
      <c r="FD69" s="52"/>
      <c r="FE69" s="52"/>
      <c r="FF69" s="52"/>
      <c r="FG69" s="52"/>
      <c r="FH69" s="52"/>
      <c r="FI69" s="52"/>
      <c r="FJ69" s="52"/>
      <c r="FK69" s="52"/>
      <c r="FL69" s="52"/>
      <c r="FM69" s="52"/>
      <c r="FN69" s="52"/>
      <c r="FO69" s="52"/>
      <c r="FP69" s="52"/>
      <c r="FQ69" s="52"/>
      <c r="FR69" s="52"/>
      <c r="FS69" s="52"/>
      <c r="FT69" s="52"/>
      <c r="FU69" s="52"/>
      <c r="FV69" s="52"/>
      <c r="FW69" s="52"/>
      <c r="FX69" s="52"/>
      <c r="FY69" s="52"/>
      <c r="FZ69" s="52"/>
      <c r="GA69" s="52"/>
      <c r="GB69" s="52"/>
      <c r="GC69" s="52"/>
      <c r="GD69" s="52"/>
      <c r="GE69" s="52"/>
      <c r="GF69" s="52"/>
      <c r="GG69" s="52"/>
      <c r="GH69" s="52"/>
      <c r="GI69" s="52"/>
      <c r="GJ69" s="52"/>
      <c r="GK69" s="52"/>
      <c r="GL69" s="52"/>
      <c r="GM69" s="52"/>
      <c r="GN69" s="52"/>
      <c r="GO69" s="52"/>
      <c r="GP69" s="52"/>
      <c r="GQ69" s="52"/>
      <c r="GR69" s="52"/>
      <c r="GS69" s="52"/>
      <c r="GT69" s="52"/>
      <c r="GU69" s="52"/>
      <c r="GV69" s="52"/>
      <c r="GW69" s="52"/>
      <c r="GX69" s="52"/>
      <c r="GY69" s="52"/>
      <c r="GZ69" s="52"/>
      <c r="HA69" s="52"/>
      <c r="HB69" s="52"/>
      <c r="HC69" s="52"/>
      <c r="HD69" s="52"/>
      <c r="HE69" s="52"/>
      <c r="HF69" s="52"/>
      <c r="HG69" s="52"/>
      <c r="HH69" s="52"/>
      <c r="HI69" s="52"/>
      <c r="HJ69" s="52"/>
      <c r="HK69" s="52"/>
      <c r="HL69" s="52"/>
      <c r="HM69" s="52"/>
      <c r="HN69" s="52"/>
      <c r="HO69" s="52"/>
      <c r="HP69" s="52"/>
      <c r="HQ69" s="52"/>
      <c r="HR69" s="52"/>
      <c r="HS69" s="52"/>
      <c r="HT69" s="52"/>
      <c r="HU69" s="52"/>
      <c r="HV69" s="52"/>
      <c r="HW69" s="52"/>
      <c r="HX69" s="52"/>
      <c r="HY69" s="52"/>
      <c r="HZ69" s="52"/>
      <c r="IA69" s="52"/>
      <c r="IB69" s="52"/>
      <c r="IC69" s="52"/>
      <c r="ID69" s="52"/>
      <c r="IE69" s="52"/>
      <c r="IF69" s="52"/>
      <c r="IG69" s="52"/>
      <c r="IH69" s="52"/>
      <c r="II69" s="52"/>
      <c r="IJ69" s="52"/>
      <c r="IK69" s="52"/>
      <c r="IL69" s="52"/>
      <c r="IM69" s="52"/>
      <c r="IN69" s="52"/>
      <c r="IO69" s="52"/>
      <c r="IP69" s="52"/>
      <c r="IQ69" s="52"/>
      <c r="IR69" s="52"/>
      <c r="IS69" s="52"/>
      <c r="IT69" s="52"/>
      <c r="IU69" s="52"/>
      <c r="IV69" s="52"/>
    </row>
    <row r="70" ht="14.25" spans="1:256">
      <c r="A70" s="128" t="s">
        <v>2088</v>
      </c>
      <c r="B70" s="101">
        <v>212</v>
      </c>
      <c r="C70" s="91" t="s">
        <v>2089</v>
      </c>
      <c r="D70" s="91"/>
      <c r="E70" s="93"/>
      <c r="F70" s="98"/>
      <c r="G70" s="129"/>
      <c r="H70" s="129"/>
      <c r="I70" s="124"/>
      <c r="J70" s="52"/>
      <c r="K70" s="52"/>
      <c r="L70" s="52"/>
      <c r="M70" s="52"/>
      <c r="N70" s="52"/>
      <c r="O70" s="52"/>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c r="BG70" s="52"/>
      <c r="BH70" s="52"/>
      <c r="BI70" s="52"/>
      <c r="BJ70" s="52"/>
      <c r="BK70" s="52"/>
      <c r="BL70" s="52"/>
      <c r="BM70" s="52"/>
      <c r="BN70" s="52"/>
      <c r="BO70" s="52"/>
      <c r="BP70" s="52"/>
      <c r="BQ70" s="52"/>
      <c r="BR70" s="52"/>
      <c r="BS70" s="52"/>
      <c r="BT70" s="52"/>
      <c r="BU70" s="52"/>
      <c r="BV70" s="52"/>
      <c r="BW70" s="52"/>
      <c r="BX70" s="52"/>
      <c r="BY70" s="52"/>
      <c r="BZ70" s="52"/>
      <c r="CA70" s="52"/>
      <c r="CB70" s="52"/>
      <c r="CC70" s="52"/>
      <c r="CD70" s="52"/>
      <c r="CE70" s="52"/>
      <c r="CF70" s="52"/>
      <c r="CG70" s="52"/>
      <c r="CH70" s="52"/>
      <c r="CI70" s="52"/>
      <c r="CJ70" s="52"/>
      <c r="CK70" s="52"/>
      <c r="CL70" s="52"/>
      <c r="CM70" s="52"/>
      <c r="CN70" s="52"/>
      <c r="CO70" s="52"/>
      <c r="CP70" s="52"/>
      <c r="CQ70" s="52"/>
      <c r="CR70" s="52"/>
      <c r="CS70" s="52"/>
      <c r="CT70" s="52"/>
      <c r="CU70" s="52"/>
      <c r="CV70" s="52"/>
      <c r="CW70" s="52"/>
      <c r="CX70" s="52"/>
      <c r="CY70" s="52"/>
      <c r="CZ70" s="52"/>
      <c r="DA70" s="52"/>
      <c r="DB70" s="52"/>
      <c r="DC70" s="52"/>
      <c r="DD70" s="52"/>
      <c r="DE70" s="52"/>
      <c r="DF70" s="52"/>
      <c r="DG70" s="52"/>
      <c r="DH70" s="52"/>
      <c r="DI70" s="52"/>
      <c r="DJ70" s="52"/>
      <c r="DK70" s="52"/>
      <c r="DL70" s="52"/>
      <c r="DM70" s="52"/>
      <c r="DN70" s="52"/>
      <c r="DO70" s="52"/>
      <c r="DP70" s="52"/>
      <c r="DQ70" s="52"/>
      <c r="DR70" s="52"/>
      <c r="DS70" s="52"/>
      <c r="DT70" s="52"/>
      <c r="DU70" s="52"/>
      <c r="DV70" s="52"/>
      <c r="DW70" s="52"/>
      <c r="DX70" s="52"/>
      <c r="DY70" s="52"/>
      <c r="DZ70" s="52"/>
      <c r="EA70" s="52"/>
      <c r="EB70" s="52"/>
      <c r="EC70" s="52"/>
      <c r="ED70" s="52"/>
      <c r="EE70" s="52"/>
      <c r="EF70" s="52"/>
      <c r="EG70" s="52"/>
      <c r="EH70" s="52"/>
      <c r="EI70" s="52"/>
      <c r="EJ70" s="52"/>
      <c r="EK70" s="52"/>
      <c r="EL70" s="52"/>
      <c r="EM70" s="52"/>
      <c r="EN70" s="52"/>
      <c r="EO70" s="52"/>
      <c r="EP70" s="52"/>
      <c r="EQ70" s="52"/>
      <c r="ER70" s="52"/>
      <c r="ES70" s="52"/>
      <c r="ET70" s="52"/>
      <c r="EU70" s="52"/>
      <c r="EV70" s="52"/>
      <c r="EW70" s="52"/>
      <c r="EX70" s="52"/>
      <c r="EY70" s="52"/>
      <c r="EZ70" s="52"/>
      <c r="FA70" s="52"/>
      <c r="FB70" s="52"/>
      <c r="FC70" s="52"/>
      <c r="FD70" s="52"/>
      <c r="FE70" s="52"/>
      <c r="FF70" s="52"/>
      <c r="FG70" s="52"/>
      <c r="FH70" s="52"/>
      <c r="FI70" s="52"/>
      <c r="FJ70" s="52"/>
      <c r="FK70" s="52"/>
      <c r="FL70" s="52"/>
      <c r="FM70" s="52"/>
      <c r="FN70" s="52"/>
      <c r="FO70" s="52"/>
      <c r="FP70" s="52"/>
      <c r="FQ70" s="52"/>
      <c r="FR70" s="52"/>
      <c r="FS70" s="52"/>
      <c r="FT70" s="52"/>
      <c r="FU70" s="52"/>
      <c r="FV70" s="52"/>
      <c r="FW70" s="52"/>
      <c r="FX70" s="52"/>
      <c r="FY70" s="52"/>
      <c r="FZ70" s="52"/>
      <c r="GA70" s="52"/>
      <c r="GB70" s="52"/>
      <c r="GC70" s="52"/>
      <c r="GD70" s="52"/>
      <c r="GE70" s="52"/>
      <c r="GF70" s="52"/>
      <c r="GG70" s="52"/>
      <c r="GH70" s="52"/>
      <c r="GI70" s="52"/>
      <c r="GJ70" s="52"/>
      <c r="GK70" s="52"/>
      <c r="GL70" s="52"/>
      <c r="GM70" s="52"/>
      <c r="GN70" s="52"/>
      <c r="GO70" s="52"/>
      <c r="GP70" s="52"/>
      <c r="GQ70" s="52"/>
      <c r="GR70" s="52"/>
      <c r="GS70" s="52"/>
      <c r="GT70" s="52"/>
      <c r="GU70" s="52"/>
      <c r="GV70" s="52"/>
      <c r="GW70" s="52"/>
      <c r="GX70" s="52"/>
      <c r="GY70" s="52"/>
      <c r="GZ70" s="52"/>
      <c r="HA70" s="52"/>
      <c r="HB70" s="52"/>
      <c r="HC70" s="52"/>
      <c r="HD70" s="52"/>
      <c r="HE70" s="52"/>
      <c r="HF70" s="52"/>
      <c r="HG70" s="52"/>
      <c r="HH70" s="52"/>
      <c r="HI70" s="52"/>
      <c r="HJ70" s="52"/>
      <c r="HK70" s="52"/>
      <c r="HL70" s="52"/>
      <c r="HM70" s="52"/>
      <c r="HN70" s="52"/>
      <c r="HO70" s="52"/>
      <c r="HP70" s="52"/>
      <c r="HQ70" s="52"/>
      <c r="HR70" s="52"/>
      <c r="HS70" s="52"/>
      <c r="HT70" s="52"/>
      <c r="HU70" s="52"/>
      <c r="HV70" s="52"/>
      <c r="HW70" s="52"/>
      <c r="HX70" s="52"/>
      <c r="HY70" s="52"/>
      <c r="HZ70" s="52"/>
      <c r="IA70" s="52"/>
      <c r="IB70" s="52"/>
      <c r="IC70" s="52"/>
      <c r="ID70" s="52"/>
      <c r="IE70" s="52"/>
      <c r="IF70" s="52"/>
      <c r="IG70" s="52"/>
      <c r="IH70" s="52"/>
      <c r="II70" s="52"/>
      <c r="IJ70" s="52"/>
      <c r="IK70" s="52"/>
      <c r="IL70" s="52"/>
      <c r="IM70" s="52"/>
      <c r="IN70" s="52"/>
      <c r="IO70" s="52"/>
      <c r="IP70" s="52"/>
      <c r="IQ70" s="52"/>
      <c r="IR70" s="52"/>
      <c r="IS70" s="52"/>
      <c r="IT70" s="52"/>
      <c r="IU70" s="52"/>
      <c r="IV70" s="52"/>
    </row>
    <row r="71" ht="14.25" spans="1:256">
      <c r="A71" s="128"/>
      <c r="B71" s="108"/>
      <c r="C71" s="91"/>
      <c r="D71" s="91"/>
      <c r="E71" s="93"/>
      <c r="F71" s="98"/>
      <c r="G71" s="129"/>
      <c r="H71" s="102"/>
      <c r="I71" s="124"/>
      <c r="J71" s="51"/>
      <c r="K71" s="51"/>
      <c r="L71" s="51"/>
      <c r="M71" s="51"/>
      <c r="N71" s="51"/>
      <c r="O71" s="51"/>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c r="AO71" s="51"/>
      <c r="AP71" s="51"/>
      <c r="AQ71" s="51"/>
      <c r="AR71" s="51"/>
      <c r="AS71" s="51"/>
      <c r="AT71" s="51"/>
      <c r="AU71" s="51"/>
      <c r="AV71" s="51"/>
      <c r="AW71" s="51"/>
      <c r="AX71" s="51"/>
      <c r="AY71" s="51"/>
      <c r="AZ71" s="51"/>
      <c r="BA71" s="51"/>
      <c r="BB71" s="51"/>
      <c r="BC71" s="51"/>
      <c r="BD71" s="51"/>
      <c r="BE71" s="51"/>
      <c r="BF71" s="51"/>
      <c r="BG71" s="51"/>
      <c r="BH71" s="51"/>
      <c r="BI71" s="51"/>
      <c r="BJ71" s="51"/>
      <c r="BK71" s="51"/>
      <c r="BL71" s="51"/>
      <c r="BM71" s="51"/>
      <c r="BN71" s="51"/>
      <c r="BO71" s="51"/>
      <c r="BP71" s="51"/>
      <c r="BQ71" s="51"/>
      <c r="BR71" s="51"/>
      <c r="BS71" s="51"/>
      <c r="BT71" s="51"/>
      <c r="BU71" s="51"/>
      <c r="BV71" s="51"/>
      <c r="BW71" s="51"/>
      <c r="BX71" s="51"/>
      <c r="BY71" s="51"/>
      <c r="BZ71" s="51"/>
      <c r="CA71" s="51"/>
      <c r="CB71" s="51"/>
      <c r="CC71" s="51"/>
      <c r="CD71" s="51"/>
      <c r="CE71" s="51"/>
      <c r="CF71" s="51"/>
      <c r="CG71" s="51"/>
      <c r="CH71" s="51"/>
      <c r="CI71" s="51"/>
      <c r="CJ71" s="51"/>
      <c r="CK71" s="51"/>
      <c r="CL71" s="51"/>
      <c r="CM71" s="51"/>
      <c r="CN71" s="51"/>
      <c r="CO71" s="51"/>
      <c r="CP71" s="51"/>
      <c r="CQ71" s="51"/>
      <c r="CR71" s="51"/>
      <c r="CS71" s="51"/>
      <c r="CT71" s="51"/>
      <c r="CU71" s="51"/>
      <c r="CV71" s="51"/>
      <c r="CW71" s="51"/>
      <c r="CX71" s="51"/>
      <c r="CY71" s="51"/>
      <c r="CZ71" s="51"/>
      <c r="DA71" s="51"/>
      <c r="DB71" s="51"/>
      <c r="DC71" s="51"/>
      <c r="DD71" s="51"/>
      <c r="DE71" s="51"/>
      <c r="DF71" s="51"/>
      <c r="DG71" s="51"/>
      <c r="DH71" s="51"/>
      <c r="DI71" s="51"/>
      <c r="DJ71" s="51"/>
      <c r="DK71" s="51"/>
      <c r="DL71" s="51"/>
      <c r="DM71" s="51"/>
      <c r="DN71" s="51"/>
      <c r="DO71" s="51"/>
      <c r="DP71" s="51"/>
      <c r="DQ71" s="51"/>
      <c r="DR71" s="51"/>
      <c r="DS71" s="51"/>
      <c r="DT71" s="51"/>
      <c r="DU71" s="51"/>
      <c r="DV71" s="51"/>
      <c r="DW71" s="51"/>
      <c r="DX71" s="51"/>
      <c r="DY71" s="51"/>
      <c r="DZ71" s="51"/>
      <c r="EA71" s="51"/>
      <c r="EB71" s="51"/>
      <c r="EC71" s="51"/>
      <c r="ED71" s="51"/>
      <c r="EE71" s="51"/>
      <c r="EF71" s="51"/>
      <c r="EG71" s="51"/>
      <c r="EH71" s="51"/>
      <c r="EI71" s="51"/>
      <c r="EJ71" s="51"/>
      <c r="EK71" s="51"/>
      <c r="EL71" s="51"/>
      <c r="EM71" s="51"/>
      <c r="EN71" s="51"/>
      <c r="EO71" s="51"/>
      <c r="EP71" s="51"/>
      <c r="EQ71" s="51"/>
      <c r="ER71" s="51"/>
      <c r="ES71" s="51"/>
      <c r="ET71" s="51"/>
      <c r="EU71" s="51"/>
      <c r="EV71" s="51"/>
      <c r="EW71" s="51"/>
      <c r="EX71" s="51"/>
      <c r="EY71" s="51"/>
      <c r="EZ71" s="51"/>
      <c r="FA71" s="51"/>
      <c r="FB71" s="51"/>
      <c r="FC71" s="51"/>
      <c r="FD71" s="51"/>
      <c r="FE71" s="51"/>
      <c r="FF71" s="51"/>
      <c r="FG71" s="51"/>
      <c r="FH71" s="51"/>
      <c r="FI71" s="51"/>
      <c r="FJ71" s="51"/>
      <c r="FK71" s="51"/>
      <c r="FL71" s="51"/>
      <c r="FM71" s="51"/>
      <c r="FN71" s="51"/>
      <c r="FO71" s="51"/>
      <c r="FP71" s="51"/>
      <c r="FQ71" s="51"/>
      <c r="FR71" s="51"/>
      <c r="FS71" s="51"/>
      <c r="FT71" s="51"/>
      <c r="FU71" s="51"/>
      <c r="FV71" s="51"/>
      <c r="FW71" s="51"/>
      <c r="FX71" s="51"/>
      <c r="FY71" s="51"/>
      <c r="FZ71" s="51"/>
      <c r="GA71" s="51"/>
      <c r="GB71" s="51"/>
      <c r="GC71" s="51"/>
      <c r="GD71" s="51"/>
      <c r="GE71" s="51"/>
      <c r="GF71" s="51"/>
      <c r="GG71" s="51"/>
      <c r="GH71" s="51"/>
      <c r="GI71" s="51"/>
      <c r="GJ71" s="51"/>
      <c r="GK71" s="51"/>
      <c r="GL71" s="51"/>
      <c r="GM71" s="51"/>
      <c r="GN71" s="51"/>
      <c r="GO71" s="51"/>
      <c r="GP71" s="51"/>
      <c r="GQ71" s="51"/>
      <c r="GR71" s="51"/>
      <c r="GS71" s="51"/>
      <c r="GT71" s="51"/>
      <c r="GU71" s="51"/>
      <c r="GV71" s="51"/>
      <c r="GW71" s="51"/>
      <c r="GX71" s="51"/>
      <c r="GY71" s="51"/>
      <c r="GZ71" s="51"/>
      <c r="HA71" s="51"/>
      <c r="HB71" s="51"/>
      <c r="HC71" s="51"/>
      <c r="HD71" s="51"/>
      <c r="HE71" s="51"/>
      <c r="HF71" s="51"/>
      <c r="HG71" s="51"/>
      <c r="HH71" s="51"/>
      <c r="HI71" s="51"/>
      <c r="HJ71" s="51"/>
      <c r="HK71" s="51"/>
      <c r="HL71" s="51"/>
      <c r="HM71" s="51"/>
      <c r="HN71" s="51"/>
      <c r="HO71" s="51"/>
      <c r="HP71" s="51"/>
      <c r="HQ71" s="51"/>
      <c r="HR71" s="51"/>
      <c r="HS71" s="51"/>
      <c r="HT71" s="51"/>
      <c r="HU71" s="51"/>
      <c r="HV71" s="51"/>
      <c r="HW71" s="51"/>
      <c r="HX71" s="51"/>
      <c r="HY71" s="51"/>
      <c r="HZ71" s="51"/>
      <c r="IA71" s="51"/>
      <c r="IB71" s="51"/>
      <c r="IC71" s="51"/>
      <c r="ID71" s="51"/>
      <c r="IE71" s="51"/>
      <c r="IF71" s="51"/>
      <c r="IG71" s="51"/>
      <c r="IH71" s="51"/>
      <c r="II71" s="51"/>
      <c r="IJ71" s="51"/>
      <c r="IK71" s="51"/>
      <c r="IL71" s="51"/>
      <c r="IM71" s="51"/>
      <c r="IN71" s="51"/>
      <c r="IO71" s="51"/>
      <c r="IP71" s="51"/>
      <c r="IQ71" s="51"/>
      <c r="IR71" s="51"/>
      <c r="IS71" s="51"/>
      <c r="IT71" s="51"/>
      <c r="IU71" s="51"/>
      <c r="IV71" s="51"/>
    </row>
    <row r="72" ht="14.25" spans="1:256">
      <c r="A72" s="128"/>
      <c r="B72" s="108"/>
      <c r="C72" s="91"/>
      <c r="D72" s="91"/>
      <c r="E72" s="93"/>
      <c r="F72" s="98"/>
      <c r="G72" s="129"/>
      <c r="H72" s="102"/>
      <c r="I72" s="124"/>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52"/>
      <c r="BF72" s="52"/>
      <c r="BG72" s="52"/>
      <c r="BH72" s="52"/>
      <c r="BI72" s="52"/>
      <c r="BJ72" s="52"/>
      <c r="BK72" s="52"/>
      <c r="BL72" s="52"/>
      <c r="BM72" s="52"/>
      <c r="BN72" s="52"/>
      <c r="BO72" s="52"/>
      <c r="BP72" s="52"/>
      <c r="BQ72" s="52"/>
      <c r="BR72" s="52"/>
      <c r="BS72" s="52"/>
      <c r="BT72" s="52"/>
      <c r="BU72" s="52"/>
      <c r="BV72" s="52"/>
      <c r="BW72" s="52"/>
      <c r="BX72" s="52"/>
      <c r="BY72" s="52"/>
      <c r="BZ72" s="52"/>
      <c r="CA72" s="52"/>
      <c r="CB72" s="52"/>
      <c r="CC72" s="52"/>
      <c r="CD72" s="52"/>
      <c r="CE72" s="52"/>
      <c r="CF72" s="52"/>
      <c r="CG72" s="52"/>
      <c r="CH72" s="52"/>
      <c r="CI72" s="52"/>
      <c r="CJ72" s="52"/>
      <c r="CK72" s="52"/>
      <c r="CL72" s="52"/>
      <c r="CM72" s="52"/>
      <c r="CN72" s="52"/>
      <c r="CO72" s="52"/>
      <c r="CP72" s="52"/>
      <c r="CQ72" s="52"/>
      <c r="CR72" s="52"/>
      <c r="CS72" s="52"/>
      <c r="CT72" s="52"/>
      <c r="CU72" s="52"/>
      <c r="CV72" s="52"/>
      <c r="CW72" s="52"/>
      <c r="CX72" s="52"/>
      <c r="CY72" s="52"/>
      <c r="CZ72" s="52"/>
      <c r="DA72" s="52"/>
      <c r="DB72" s="52"/>
      <c r="DC72" s="52"/>
      <c r="DD72" s="52"/>
      <c r="DE72" s="52"/>
      <c r="DF72" s="52"/>
      <c r="DG72" s="52"/>
      <c r="DH72" s="52"/>
      <c r="DI72" s="52"/>
      <c r="DJ72" s="52"/>
      <c r="DK72" s="52"/>
      <c r="DL72" s="52"/>
      <c r="DM72" s="52"/>
      <c r="DN72" s="52"/>
      <c r="DO72" s="52"/>
      <c r="DP72" s="52"/>
      <c r="DQ72" s="52"/>
      <c r="DR72" s="52"/>
      <c r="DS72" s="52"/>
      <c r="DT72" s="52"/>
      <c r="DU72" s="52"/>
      <c r="DV72" s="52"/>
      <c r="DW72" s="52"/>
      <c r="DX72" s="52"/>
      <c r="DY72" s="52"/>
      <c r="DZ72" s="52"/>
      <c r="EA72" s="52"/>
      <c r="EB72" s="52"/>
      <c r="EC72" s="52"/>
      <c r="ED72" s="52"/>
      <c r="EE72" s="52"/>
      <c r="EF72" s="52"/>
      <c r="EG72" s="52"/>
      <c r="EH72" s="52"/>
      <c r="EI72" s="52"/>
      <c r="EJ72" s="52"/>
      <c r="EK72" s="52"/>
      <c r="EL72" s="52"/>
      <c r="EM72" s="52"/>
      <c r="EN72" s="52"/>
      <c r="EO72" s="52"/>
      <c r="EP72" s="52"/>
      <c r="EQ72" s="52"/>
      <c r="ER72" s="52"/>
      <c r="ES72" s="52"/>
      <c r="ET72" s="52"/>
      <c r="EU72" s="52"/>
      <c r="EV72" s="52"/>
      <c r="EW72" s="52"/>
      <c r="EX72" s="52"/>
      <c r="EY72" s="52"/>
      <c r="EZ72" s="52"/>
      <c r="FA72" s="52"/>
      <c r="FB72" s="52"/>
      <c r="FC72" s="52"/>
      <c r="FD72" s="52"/>
      <c r="FE72" s="52"/>
      <c r="FF72" s="52"/>
      <c r="FG72" s="52"/>
      <c r="FH72" s="52"/>
      <c r="FI72" s="52"/>
      <c r="FJ72" s="52"/>
      <c r="FK72" s="52"/>
      <c r="FL72" s="52"/>
      <c r="FM72" s="52"/>
      <c r="FN72" s="52"/>
      <c r="FO72" s="52"/>
      <c r="FP72" s="52"/>
      <c r="FQ72" s="52"/>
      <c r="FR72" s="52"/>
      <c r="FS72" s="52"/>
      <c r="FT72" s="52"/>
      <c r="FU72" s="52"/>
      <c r="FV72" s="52"/>
      <c r="FW72" s="52"/>
      <c r="FX72" s="52"/>
      <c r="FY72" s="52"/>
      <c r="FZ72" s="52"/>
      <c r="GA72" s="52"/>
      <c r="GB72" s="52"/>
      <c r="GC72" s="52"/>
      <c r="GD72" s="52"/>
      <c r="GE72" s="52"/>
      <c r="GF72" s="52"/>
      <c r="GG72" s="52"/>
      <c r="GH72" s="52"/>
      <c r="GI72" s="52"/>
      <c r="GJ72" s="52"/>
      <c r="GK72" s="52"/>
      <c r="GL72" s="52"/>
      <c r="GM72" s="52"/>
      <c r="GN72" s="52"/>
      <c r="GO72" s="52"/>
      <c r="GP72" s="52"/>
      <c r="GQ72" s="52"/>
      <c r="GR72" s="52"/>
      <c r="GS72" s="52"/>
      <c r="GT72" s="52"/>
      <c r="GU72" s="52"/>
      <c r="GV72" s="52"/>
      <c r="GW72" s="52"/>
      <c r="GX72" s="52"/>
      <c r="GY72" s="52"/>
      <c r="GZ72" s="52"/>
      <c r="HA72" s="52"/>
      <c r="HB72" s="52"/>
      <c r="HC72" s="52"/>
      <c r="HD72" s="52"/>
      <c r="HE72" s="52"/>
      <c r="HF72" s="52"/>
      <c r="HG72" s="52"/>
      <c r="HH72" s="52"/>
      <c r="HI72" s="52"/>
      <c r="HJ72" s="52"/>
      <c r="HK72" s="52"/>
      <c r="HL72" s="52"/>
      <c r="HM72" s="52"/>
      <c r="HN72" s="52"/>
      <c r="HO72" s="52"/>
      <c r="HP72" s="52"/>
      <c r="HQ72" s="52"/>
      <c r="HR72" s="52"/>
      <c r="HS72" s="52"/>
      <c r="HT72" s="52"/>
      <c r="HU72" s="52"/>
      <c r="HV72" s="52"/>
      <c r="HW72" s="52"/>
      <c r="HX72" s="52"/>
      <c r="HY72" s="52"/>
      <c r="HZ72" s="52"/>
      <c r="IA72" s="52"/>
      <c r="IB72" s="52"/>
      <c r="IC72" s="52"/>
      <c r="ID72" s="52"/>
      <c r="IE72" s="52"/>
      <c r="IF72" s="52"/>
      <c r="IG72" s="52"/>
      <c r="IH72" s="52"/>
      <c r="II72" s="52"/>
      <c r="IJ72" s="52"/>
      <c r="IK72" s="52"/>
      <c r="IL72" s="52"/>
      <c r="IM72" s="52"/>
      <c r="IN72" s="52"/>
      <c r="IO72" s="52"/>
      <c r="IP72" s="52"/>
      <c r="IQ72" s="52"/>
      <c r="IR72" s="52"/>
      <c r="IS72" s="52"/>
      <c r="IT72" s="52"/>
      <c r="IU72" s="52"/>
      <c r="IV72" s="52"/>
    </row>
    <row r="73" ht="14.25" spans="1:256">
      <c r="A73" s="128"/>
      <c r="B73" s="108"/>
      <c r="C73" s="91"/>
      <c r="D73" s="91"/>
      <c r="E73" s="93"/>
      <c r="F73" s="98"/>
      <c r="G73" s="129"/>
      <c r="H73" s="102"/>
      <c r="I73" s="124"/>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c r="BG73" s="52"/>
      <c r="BH73" s="52"/>
      <c r="BI73" s="52"/>
      <c r="BJ73" s="52"/>
      <c r="BK73" s="52"/>
      <c r="BL73" s="52"/>
      <c r="BM73" s="52"/>
      <c r="BN73" s="52"/>
      <c r="BO73" s="52"/>
      <c r="BP73" s="52"/>
      <c r="BQ73" s="52"/>
      <c r="BR73" s="52"/>
      <c r="BS73" s="52"/>
      <c r="BT73" s="52"/>
      <c r="BU73" s="52"/>
      <c r="BV73" s="52"/>
      <c r="BW73" s="52"/>
      <c r="BX73" s="52"/>
      <c r="BY73" s="52"/>
      <c r="BZ73" s="52"/>
      <c r="CA73" s="52"/>
      <c r="CB73" s="52"/>
      <c r="CC73" s="52"/>
      <c r="CD73" s="52"/>
      <c r="CE73" s="52"/>
      <c r="CF73" s="52"/>
      <c r="CG73" s="52"/>
      <c r="CH73" s="52"/>
      <c r="CI73" s="52"/>
      <c r="CJ73" s="52"/>
      <c r="CK73" s="52"/>
      <c r="CL73" s="52"/>
      <c r="CM73" s="52"/>
      <c r="CN73" s="52"/>
      <c r="CO73" s="52"/>
      <c r="CP73" s="52"/>
      <c r="CQ73" s="52"/>
      <c r="CR73" s="52"/>
      <c r="CS73" s="52"/>
      <c r="CT73" s="52"/>
      <c r="CU73" s="52"/>
      <c r="CV73" s="52"/>
      <c r="CW73" s="52"/>
      <c r="CX73" s="52"/>
      <c r="CY73" s="52"/>
      <c r="CZ73" s="52"/>
      <c r="DA73" s="52"/>
      <c r="DB73" s="52"/>
      <c r="DC73" s="52"/>
      <c r="DD73" s="52"/>
      <c r="DE73" s="52"/>
      <c r="DF73" s="52"/>
      <c r="DG73" s="52"/>
      <c r="DH73" s="52"/>
      <c r="DI73" s="52"/>
      <c r="DJ73" s="52"/>
      <c r="DK73" s="52"/>
      <c r="DL73" s="52"/>
      <c r="DM73" s="52"/>
      <c r="DN73" s="52"/>
      <c r="DO73" s="52"/>
      <c r="DP73" s="52"/>
      <c r="DQ73" s="52"/>
      <c r="DR73" s="52"/>
      <c r="DS73" s="52"/>
      <c r="DT73" s="52"/>
      <c r="DU73" s="52"/>
      <c r="DV73" s="52"/>
      <c r="DW73" s="52"/>
      <c r="DX73" s="52"/>
      <c r="DY73" s="52"/>
      <c r="DZ73" s="52"/>
      <c r="EA73" s="52"/>
      <c r="EB73" s="52"/>
      <c r="EC73" s="52"/>
      <c r="ED73" s="52"/>
      <c r="EE73" s="52"/>
      <c r="EF73" s="52"/>
      <c r="EG73" s="52"/>
      <c r="EH73" s="52"/>
      <c r="EI73" s="52"/>
      <c r="EJ73" s="52"/>
      <c r="EK73" s="52"/>
      <c r="EL73" s="52"/>
      <c r="EM73" s="52"/>
      <c r="EN73" s="52"/>
      <c r="EO73" s="52"/>
      <c r="EP73" s="52"/>
      <c r="EQ73" s="52"/>
      <c r="ER73" s="52"/>
      <c r="ES73" s="52"/>
      <c r="ET73" s="52"/>
      <c r="EU73" s="52"/>
      <c r="EV73" s="52"/>
      <c r="EW73" s="52"/>
      <c r="EX73" s="52"/>
      <c r="EY73" s="52"/>
      <c r="EZ73" s="52"/>
      <c r="FA73" s="52"/>
      <c r="FB73" s="52"/>
      <c r="FC73" s="52"/>
      <c r="FD73" s="52"/>
      <c r="FE73" s="52"/>
      <c r="FF73" s="52"/>
      <c r="FG73" s="52"/>
      <c r="FH73" s="52"/>
      <c r="FI73" s="52"/>
      <c r="FJ73" s="52"/>
      <c r="FK73" s="52"/>
      <c r="FL73" s="52"/>
      <c r="FM73" s="52"/>
      <c r="FN73" s="52"/>
      <c r="FO73" s="52"/>
      <c r="FP73" s="52"/>
      <c r="FQ73" s="52"/>
      <c r="FR73" s="52"/>
      <c r="FS73" s="52"/>
      <c r="FT73" s="52"/>
      <c r="FU73" s="52"/>
      <c r="FV73" s="52"/>
      <c r="FW73" s="52"/>
      <c r="FX73" s="52"/>
      <c r="FY73" s="52"/>
      <c r="FZ73" s="52"/>
      <c r="GA73" s="52"/>
      <c r="GB73" s="52"/>
      <c r="GC73" s="52"/>
      <c r="GD73" s="52"/>
      <c r="GE73" s="52"/>
      <c r="GF73" s="52"/>
      <c r="GG73" s="52"/>
      <c r="GH73" s="52"/>
      <c r="GI73" s="52"/>
      <c r="GJ73" s="52"/>
      <c r="GK73" s="52"/>
      <c r="GL73" s="52"/>
      <c r="GM73" s="52"/>
      <c r="GN73" s="52"/>
      <c r="GO73" s="52"/>
      <c r="GP73" s="52"/>
      <c r="GQ73" s="52"/>
      <c r="GR73" s="52"/>
      <c r="GS73" s="52"/>
      <c r="GT73" s="52"/>
      <c r="GU73" s="52"/>
      <c r="GV73" s="52"/>
      <c r="GW73" s="52"/>
      <c r="GX73" s="52"/>
      <c r="GY73" s="52"/>
      <c r="GZ73" s="52"/>
      <c r="HA73" s="52"/>
      <c r="HB73" s="52"/>
      <c r="HC73" s="52"/>
      <c r="HD73" s="52"/>
      <c r="HE73" s="52"/>
      <c r="HF73" s="52"/>
      <c r="HG73" s="52"/>
      <c r="HH73" s="52"/>
      <c r="HI73" s="52"/>
      <c r="HJ73" s="52"/>
      <c r="HK73" s="52"/>
      <c r="HL73" s="52"/>
      <c r="HM73" s="52"/>
      <c r="HN73" s="52"/>
      <c r="HO73" s="52"/>
      <c r="HP73" s="52"/>
      <c r="HQ73" s="52"/>
      <c r="HR73" s="52"/>
      <c r="HS73" s="52"/>
      <c r="HT73" s="52"/>
      <c r="HU73" s="52"/>
      <c r="HV73" s="52"/>
      <c r="HW73" s="52"/>
      <c r="HX73" s="52"/>
      <c r="HY73" s="52"/>
      <c r="HZ73" s="52"/>
      <c r="IA73" s="52"/>
      <c r="IB73" s="52"/>
      <c r="IC73" s="52"/>
      <c r="ID73" s="52"/>
      <c r="IE73" s="52"/>
      <c r="IF73" s="52"/>
      <c r="IG73" s="52"/>
      <c r="IH73" s="52"/>
      <c r="II73" s="52"/>
      <c r="IJ73" s="52"/>
      <c r="IK73" s="52"/>
      <c r="IL73" s="52"/>
      <c r="IM73" s="52"/>
      <c r="IN73" s="52"/>
      <c r="IO73" s="52"/>
      <c r="IP73" s="52"/>
      <c r="IQ73" s="52"/>
      <c r="IR73" s="52"/>
      <c r="IS73" s="52"/>
      <c r="IT73" s="52"/>
      <c r="IU73" s="52"/>
      <c r="IV73" s="52"/>
    </row>
    <row r="74" ht="14.25" spans="1:256">
      <c r="A74" s="128"/>
      <c r="B74" s="108"/>
      <c r="C74" s="91"/>
      <c r="D74" s="91"/>
      <c r="E74" s="93"/>
      <c r="F74" s="98"/>
      <c r="G74" s="129"/>
      <c r="H74" s="102"/>
      <c r="I74" s="124"/>
      <c r="J74" s="52"/>
      <c r="K74" s="52"/>
      <c r="L74" s="52"/>
      <c r="M74" s="52"/>
      <c r="N74" s="52"/>
      <c r="O74" s="52"/>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c r="BG74" s="52"/>
      <c r="BH74" s="52"/>
      <c r="BI74" s="52"/>
      <c r="BJ74" s="52"/>
      <c r="BK74" s="52"/>
      <c r="BL74" s="52"/>
      <c r="BM74" s="52"/>
      <c r="BN74" s="52"/>
      <c r="BO74" s="52"/>
      <c r="BP74" s="52"/>
      <c r="BQ74" s="52"/>
      <c r="BR74" s="52"/>
      <c r="BS74" s="52"/>
      <c r="BT74" s="52"/>
      <c r="BU74" s="52"/>
      <c r="BV74" s="52"/>
      <c r="BW74" s="52"/>
      <c r="BX74" s="52"/>
      <c r="BY74" s="52"/>
      <c r="BZ74" s="52"/>
      <c r="CA74" s="52"/>
      <c r="CB74" s="52"/>
      <c r="CC74" s="52"/>
      <c r="CD74" s="52"/>
      <c r="CE74" s="52"/>
      <c r="CF74" s="52"/>
      <c r="CG74" s="52"/>
      <c r="CH74" s="52"/>
      <c r="CI74" s="52"/>
      <c r="CJ74" s="52"/>
      <c r="CK74" s="52"/>
      <c r="CL74" s="52"/>
      <c r="CM74" s="52"/>
      <c r="CN74" s="52"/>
      <c r="CO74" s="52"/>
      <c r="CP74" s="52"/>
      <c r="CQ74" s="52"/>
      <c r="CR74" s="52"/>
      <c r="CS74" s="52"/>
      <c r="CT74" s="52"/>
      <c r="CU74" s="52"/>
      <c r="CV74" s="52"/>
      <c r="CW74" s="52"/>
      <c r="CX74" s="52"/>
      <c r="CY74" s="52"/>
      <c r="CZ74" s="52"/>
      <c r="DA74" s="52"/>
      <c r="DB74" s="52"/>
      <c r="DC74" s="52"/>
      <c r="DD74" s="52"/>
      <c r="DE74" s="52"/>
      <c r="DF74" s="52"/>
      <c r="DG74" s="52"/>
      <c r="DH74" s="52"/>
      <c r="DI74" s="52"/>
      <c r="DJ74" s="52"/>
      <c r="DK74" s="52"/>
      <c r="DL74" s="52"/>
      <c r="DM74" s="52"/>
      <c r="DN74" s="52"/>
      <c r="DO74" s="52"/>
      <c r="DP74" s="52"/>
      <c r="DQ74" s="52"/>
      <c r="DR74" s="52"/>
      <c r="DS74" s="52"/>
      <c r="DT74" s="52"/>
      <c r="DU74" s="52"/>
      <c r="DV74" s="52"/>
      <c r="DW74" s="52"/>
      <c r="DX74" s="52"/>
      <c r="DY74" s="52"/>
      <c r="DZ74" s="52"/>
      <c r="EA74" s="52"/>
      <c r="EB74" s="52"/>
      <c r="EC74" s="52"/>
      <c r="ED74" s="52"/>
      <c r="EE74" s="52"/>
      <c r="EF74" s="52"/>
      <c r="EG74" s="52"/>
      <c r="EH74" s="52"/>
      <c r="EI74" s="52"/>
      <c r="EJ74" s="52"/>
      <c r="EK74" s="52"/>
      <c r="EL74" s="52"/>
      <c r="EM74" s="52"/>
      <c r="EN74" s="52"/>
      <c r="EO74" s="52"/>
      <c r="EP74" s="52"/>
      <c r="EQ74" s="52"/>
      <c r="ER74" s="52"/>
      <c r="ES74" s="52"/>
      <c r="ET74" s="52"/>
      <c r="EU74" s="52"/>
      <c r="EV74" s="52"/>
      <c r="EW74" s="52"/>
      <c r="EX74" s="52"/>
      <c r="EY74" s="52"/>
      <c r="EZ74" s="52"/>
      <c r="FA74" s="52"/>
      <c r="FB74" s="52"/>
      <c r="FC74" s="52"/>
      <c r="FD74" s="52"/>
      <c r="FE74" s="52"/>
      <c r="FF74" s="52"/>
      <c r="FG74" s="52"/>
      <c r="FH74" s="52"/>
      <c r="FI74" s="52"/>
      <c r="FJ74" s="52"/>
      <c r="FK74" s="52"/>
      <c r="FL74" s="52"/>
      <c r="FM74" s="52"/>
      <c r="FN74" s="52"/>
      <c r="FO74" s="52"/>
      <c r="FP74" s="52"/>
      <c r="FQ74" s="52"/>
      <c r="FR74" s="52"/>
      <c r="FS74" s="52"/>
      <c r="FT74" s="52"/>
      <c r="FU74" s="52"/>
      <c r="FV74" s="52"/>
      <c r="FW74" s="52"/>
      <c r="FX74" s="52"/>
      <c r="FY74" s="52"/>
      <c r="FZ74" s="52"/>
      <c r="GA74" s="52"/>
      <c r="GB74" s="52"/>
      <c r="GC74" s="52"/>
      <c r="GD74" s="52"/>
      <c r="GE74" s="52"/>
      <c r="GF74" s="52"/>
      <c r="GG74" s="52"/>
      <c r="GH74" s="52"/>
      <c r="GI74" s="52"/>
      <c r="GJ74" s="52"/>
      <c r="GK74" s="52"/>
      <c r="GL74" s="52"/>
      <c r="GM74" s="52"/>
      <c r="GN74" s="52"/>
      <c r="GO74" s="52"/>
      <c r="GP74" s="52"/>
      <c r="GQ74" s="52"/>
      <c r="GR74" s="52"/>
      <c r="GS74" s="52"/>
      <c r="GT74" s="52"/>
      <c r="GU74" s="52"/>
      <c r="GV74" s="52"/>
      <c r="GW74" s="52"/>
      <c r="GX74" s="52"/>
      <c r="GY74" s="52"/>
      <c r="GZ74" s="52"/>
      <c r="HA74" s="52"/>
      <c r="HB74" s="52"/>
      <c r="HC74" s="52"/>
      <c r="HD74" s="52"/>
      <c r="HE74" s="52"/>
      <c r="HF74" s="52"/>
      <c r="HG74" s="52"/>
      <c r="HH74" s="52"/>
      <c r="HI74" s="52"/>
      <c r="HJ74" s="52"/>
      <c r="HK74" s="52"/>
      <c r="HL74" s="52"/>
      <c r="HM74" s="52"/>
      <c r="HN74" s="52"/>
      <c r="HO74" s="52"/>
      <c r="HP74" s="52"/>
      <c r="HQ74" s="52"/>
      <c r="HR74" s="52"/>
      <c r="HS74" s="52"/>
      <c r="HT74" s="52"/>
      <c r="HU74" s="52"/>
      <c r="HV74" s="52"/>
      <c r="HW74" s="52"/>
      <c r="HX74" s="52"/>
      <c r="HY74" s="52"/>
      <c r="HZ74" s="52"/>
      <c r="IA74" s="52"/>
      <c r="IB74" s="52"/>
      <c r="IC74" s="52"/>
      <c r="ID74" s="52"/>
      <c r="IE74" s="52"/>
      <c r="IF74" s="52"/>
      <c r="IG74" s="52"/>
      <c r="IH74" s="52"/>
      <c r="II74" s="52"/>
      <c r="IJ74" s="52"/>
      <c r="IK74" s="52"/>
      <c r="IL74" s="52"/>
      <c r="IM74" s="52"/>
      <c r="IN74" s="52"/>
      <c r="IO74" s="52"/>
      <c r="IP74" s="52"/>
      <c r="IQ74" s="52"/>
      <c r="IR74" s="52"/>
      <c r="IS74" s="52"/>
      <c r="IT74" s="52"/>
      <c r="IU74" s="52"/>
      <c r="IV74" s="52"/>
    </row>
    <row r="75" ht="14.25" spans="1:256">
      <c r="A75" s="128"/>
      <c r="B75" s="108"/>
      <c r="C75" s="91"/>
      <c r="D75" s="91"/>
      <c r="E75" s="93"/>
      <c r="F75" s="98"/>
      <c r="G75" s="129"/>
      <c r="H75" s="102"/>
      <c r="I75" s="124"/>
      <c r="J75" s="52"/>
      <c r="K75" s="52"/>
      <c r="L75" s="52"/>
      <c r="M75" s="52"/>
      <c r="N75" s="52"/>
      <c r="O75" s="52"/>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c r="BG75" s="52"/>
      <c r="BH75" s="52"/>
      <c r="BI75" s="52"/>
      <c r="BJ75" s="52"/>
      <c r="BK75" s="52"/>
      <c r="BL75" s="52"/>
      <c r="BM75" s="52"/>
      <c r="BN75" s="52"/>
      <c r="BO75" s="52"/>
      <c r="BP75" s="52"/>
      <c r="BQ75" s="52"/>
      <c r="BR75" s="52"/>
      <c r="BS75" s="52"/>
      <c r="BT75" s="52"/>
      <c r="BU75" s="52"/>
      <c r="BV75" s="52"/>
      <c r="BW75" s="52"/>
      <c r="BX75" s="52"/>
      <c r="BY75" s="52"/>
      <c r="BZ75" s="52"/>
      <c r="CA75" s="52"/>
      <c r="CB75" s="52"/>
      <c r="CC75" s="52"/>
      <c r="CD75" s="52"/>
      <c r="CE75" s="52"/>
      <c r="CF75" s="52"/>
      <c r="CG75" s="52"/>
      <c r="CH75" s="52"/>
      <c r="CI75" s="52"/>
      <c r="CJ75" s="52"/>
      <c r="CK75" s="52"/>
      <c r="CL75" s="52"/>
      <c r="CM75" s="52"/>
      <c r="CN75" s="52"/>
      <c r="CO75" s="52"/>
      <c r="CP75" s="52"/>
      <c r="CQ75" s="52"/>
      <c r="CR75" s="52"/>
      <c r="CS75" s="52"/>
      <c r="CT75" s="52"/>
      <c r="CU75" s="52"/>
      <c r="CV75" s="52"/>
      <c r="CW75" s="52"/>
      <c r="CX75" s="52"/>
      <c r="CY75" s="52"/>
      <c r="CZ75" s="52"/>
      <c r="DA75" s="52"/>
      <c r="DB75" s="52"/>
      <c r="DC75" s="52"/>
      <c r="DD75" s="52"/>
      <c r="DE75" s="52"/>
      <c r="DF75" s="52"/>
      <c r="DG75" s="52"/>
      <c r="DH75" s="52"/>
      <c r="DI75" s="52"/>
      <c r="DJ75" s="52"/>
      <c r="DK75" s="52"/>
      <c r="DL75" s="52"/>
      <c r="DM75" s="52"/>
      <c r="DN75" s="52"/>
      <c r="DO75" s="52"/>
      <c r="DP75" s="52"/>
      <c r="DQ75" s="52"/>
      <c r="DR75" s="52"/>
      <c r="DS75" s="52"/>
      <c r="DT75" s="52"/>
      <c r="DU75" s="52"/>
      <c r="DV75" s="52"/>
      <c r="DW75" s="52"/>
      <c r="DX75" s="52"/>
      <c r="DY75" s="52"/>
      <c r="DZ75" s="52"/>
      <c r="EA75" s="52"/>
      <c r="EB75" s="52"/>
      <c r="EC75" s="52"/>
      <c r="ED75" s="52"/>
      <c r="EE75" s="52"/>
      <c r="EF75" s="52"/>
      <c r="EG75" s="52"/>
      <c r="EH75" s="52"/>
      <c r="EI75" s="52"/>
      <c r="EJ75" s="52"/>
      <c r="EK75" s="52"/>
      <c r="EL75" s="52"/>
      <c r="EM75" s="52"/>
      <c r="EN75" s="52"/>
      <c r="EO75" s="52"/>
      <c r="EP75" s="52"/>
      <c r="EQ75" s="52"/>
      <c r="ER75" s="52"/>
      <c r="ES75" s="52"/>
      <c r="ET75" s="52"/>
      <c r="EU75" s="52"/>
      <c r="EV75" s="52"/>
      <c r="EW75" s="52"/>
      <c r="EX75" s="52"/>
      <c r="EY75" s="52"/>
      <c r="EZ75" s="52"/>
      <c r="FA75" s="52"/>
      <c r="FB75" s="52"/>
      <c r="FC75" s="52"/>
      <c r="FD75" s="52"/>
      <c r="FE75" s="52"/>
      <c r="FF75" s="52"/>
      <c r="FG75" s="52"/>
      <c r="FH75" s="52"/>
      <c r="FI75" s="52"/>
      <c r="FJ75" s="52"/>
      <c r="FK75" s="52"/>
      <c r="FL75" s="52"/>
      <c r="FM75" s="52"/>
      <c r="FN75" s="52"/>
      <c r="FO75" s="52"/>
      <c r="FP75" s="52"/>
      <c r="FQ75" s="52"/>
      <c r="FR75" s="52"/>
      <c r="FS75" s="52"/>
      <c r="FT75" s="52"/>
      <c r="FU75" s="52"/>
      <c r="FV75" s="52"/>
      <c r="FW75" s="52"/>
      <c r="FX75" s="52"/>
      <c r="FY75" s="52"/>
      <c r="FZ75" s="52"/>
      <c r="GA75" s="52"/>
      <c r="GB75" s="52"/>
      <c r="GC75" s="52"/>
      <c r="GD75" s="52"/>
      <c r="GE75" s="52"/>
      <c r="GF75" s="52"/>
      <c r="GG75" s="52"/>
      <c r="GH75" s="52"/>
      <c r="GI75" s="52"/>
      <c r="GJ75" s="52"/>
      <c r="GK75" s="52"/>
      <c r="GL75" s="52"/>
      <c r="GM75" s="52"/>
      <c r="GN75" s="52"/>
      <c r="GO75" s="52"/>
      <c r="GP75" s="52"/>
      <c r="GQ75" s="52"/>
      <c r="GR75" s="52"/>
      <c r="GS75" s="52"/>
      <c r="GT75" s="52"/>
      <c r="GU75" s="52"/>
      <c r="GV75" s="52"/>
      <c r="GW75" s="52"/>
      <c r="GX75" s="52"/>
      <c r="GY75" s="52"/>
      <c r="GZ75" s="52"/>
      <c r="HA75" s="52"/>
      <c r="HB75" s="52"/>
      <c r="HC75" s="52"/>
      <c r="HD75" s="52"/>
      <c r="HE75" s="52"/>
      <c r="HF75" s="52"/>
      <c r="HG75" s="52"/>
      <c r="HH75" s="52"/>
      <c r="HI75" s="52"/>
      <c r="HJ75" s="52"/>
      <c r="HK75" s="52"/>
      <c r="HL75" s="52"/>
      <c r="HM75" s="52"/>
      <c r="HN75" s="52"/>
      <c r="HO75" s="52"/>
      <c r="HP75" s="52"/>
      <c r="HQ75" s="52"/>
      <c r="HR75" s="52"/>
      <c r="HS75" s="52"/>
      <c r="HT75" s="52"/>
      <c r="HU75" s="52"/>
      <c r="HV75" s="52"/>
      <c r="HW75" s="52"/>
      <c r="HX75" s="52"/>
      <c r="HY75" s="52"/>
      <c r="HZ75" s="52"/>
      <c r="IA75" s="52"/>
      <c r="IB75" s="52"/>
      <c r="IC75" s="52"/>
      <c r="ID75" s="52"/>
      <c r="IE75" s="52"/>
      <c r="IF75" s="52"/>
      <c r="IG75" s="52"/>
      <c r="IH75" s="52"/>
      <c r="II75" s="52"/>
      <c r="IJ75" s="52"/>
      <c r="IK75" s="52"/>
      <c r="IL75" s="52"/>
      <c r="IM75" s="52"/>
      <c r="IN75" s="52"/>
      <c r="IO75" s="52"/>
      <c r="IP75" s="52"/>
      <c r="IQ75" s="52"/>
      <c r="IR75" s="52"/>
      <c r="IS75" s="52"/>
      <c r="IT75" s="52"/>
      <c r="IU75" s="52"/>
      <c r="IV75" s="52"/>
    </row>
    <row r="76" ht="14.25" spans="1:256">
      <c r="A76" s="128"/>
      <c r="B76" s="108"/>
      <c r="C76" s="91"/>
      <c r="D76" s="91"/>
      <c r="E76" s="93"/>
      <c r="F76" s="98"/>
      <c r="G76" s="129"/>
      <c r="H76" s="102"/>
      <c r="I76" s="124"/>
      <c r="J76" s="52"/>
      <c r="K76" s="52"/>
      <c r="L76" s="52"/>
      <c r="M76" s="52"/>
      <c r="N76" s="52"/>
      <c r="O76" s="52"/>
      <c r="P76" s="52"/>
      <c r="Q76" s="52"/>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c r="AZ76" s="52"/>
      <c r="BA76" s="52"/>
      <c r="BB76" s="52"/>
      <c r="BC76" s="52"/>
      <c r="BD76" s="52"/>
      <c r="BE76" s="52"/>
      <c r="BF76" s="52"/>
      <c r="BG76" s="52"/>
      <c r="BH76" s="52"/>
      <c r="BI76" s="52"/>
      <c r="BJ76" s="52"/>
      <c r="BK76" s="52"/>
      <c r="BL76" s="52"/>
      <c r="BM76" s="52"/>
      <c r="BN76" s="52"/>
      <c r="BO76" s="52"/>
      <c r="BP76" s="52"/>
      <c r="BQ76" s="52"/>
      <c r="BR76" s="52"/>
      <c r="BS76" s="52"/>
      <c r="BT76" s="52"/>
      <c r="BU76" s="52"/>
      <c r="BV76" s="52"/>
      <c r="BW76" s="52"/>
      <c r="BX76" s="52"/>
      <c r="BY76" s="52"/>
      <c r="BZ76" s="52"/>
      <c r="CA76" s="52"/>
      <c r="CB76" s="52"/>
      <c r="CC76" s="52"/>
      <c r="CD76" s="52"/>
      <c r="CE76" s="52"/>
      <c r="CF76" s="52"/>
      <c r="CG76" s="52"/>
      <c r="CH76" s="52"/>
      <c r="CI76" s="52"/>
      <c r="CJ76" s="52"/>
      <c r="CK76" s="52"/>
      <c r="CL76" s="52"/>
      <c r="CM76" s="52"/>
      <c r="CN76" s="52"/>
      <c r="CO76" s="52"/>
      <c r="CP76" s="52"/>
      <c r="CQ76" s="52"/>
      <c r="CR76" s="52"/>
      <c r="CS76" s="52"/>
      <c r="CT76" s="52"/>
      <c r="CU76" s="52"/>
      <c r="CV76" s="52"/>
      <c r="CW76" s="52"/>
      <c r="CX76" s="52"/>
      <c r="CY76" s="52"/>
      <c r="CZ76" s="52"/>
      <c r="DA76" s="52"/>
      <c r="DB76" s="52"/>
      <c r="DC76" s="52"/>
      <c r="DD76" s="52"/>
      <c r="DE76" s="52"/>
      <c r="DF76" s="52"/>
      <c r="DG76" s="52"/>
      <c r="DH76" s="52"/>
      <c r="DI76" s="52"/>
      <c r="DJ76" s="52"/>
      <c r="DK76" s="52"/>
      <c r="DL76" s="52"/>
      <c r="DM76" s="52"/>
      <c r="DN76" s="52"/>
      <c r="DO76" s="52"/>
      <c r="DP76" s="52"/>
      <c r="DQ76" s="52"/>
      <c r="DR76" s="52"/>
      <c r="DS76" s="52"/>
      <c r="DT76" s="52"/>
      <c r="DU76" s="52"/>
      <c r="DV76" s="52"/>
      <c r="DW76" s="52"/>
      <c r="DX76" s="52"/>
      <c r="DY76" s="52"/>
      <c r="DZ76" s="52"/>
      <c r="EA76" s="52"/>
      <c r="EB76" s="52"/>
      <c r="EC76" s="52"/>
      <c r="ED76" s="52"/>
      <c r="EE76" s="52"/>
      <c r="EF76" s="52"/>
      <c r="EG76" s="52"/>
      <c r="EH76" s="52"/>
      <c r="EI76" s="52"/>
      <c r="EJ76" s="52"/>
      <c r="EK76" s="52"/>
      <c r="EL76" s="52"/>
      <c r="EM76" s="52"/>
      <c r="EN76" s="52"/>
      <c r="EO76" s="52"/>
      <c r="EP76" s="52"/>
      <c r="EQ76" s="52"/>
      <c r="ER76" s="52"/>
      <c r="ES76" s="52"/>
      <c r="ET76" s="52"/>
      <c r="EU76" s="52"/>
      <c r="EV76" s="52"/>
      <c r="EW76" s="52"/>
      <c r="EX76" s="52"/>
      <c r="EY76" s="52"/>
      <c r="EZ76" s="52"/>
      <c r="FA76" s="52"/>
      <c r="FB76" s="52"/>
      <c r="FC76" s="52"/>
      <c r="FD76" s="52"/>
      <c r="FE76" s="52"/>
      <c r="FF76" s="52"/>
      <c r="FG76" s="52"/>
      <c r="FH76" s="52"/>
      <c r="FI76" s="52"/>
      <c r="FJ76" s="52"/>
      <c r="FK76" s="52"/>
      <c r="FL76" s="52"/>
      <c r="FM76" s="52"/>
      <c r="FN76" s="52"/>
      <c r="FO76" s="52"/>
      <c r="FP76" s="52"/>
      <c r="FQ76" s="52"/>
      <c r="FR76" s="52"/>
      <c r="FS76" s="52"/>
      <c r="FT76" s="52"/>
      <c r="FU76" s="52"/>
      <c r="FV76" s="52"/>
      <c r="FW76" s="52"/>
      <c r="FX76" s="52"/>
      <c r="FY76" s="52"/>
      <c r="FZ76" s="52"/>
      <c r="GA76" s="52"/>
      <c r="GB76" s="52"/>
      <c r="GC76" s="52"/>
      <c r="GD76" s="52"/>
      <c r="GE76" s="52"/>
      <c r="GF76" s="52"/>
      <c r="GG76" s="52"/>
      <c r="GH76" s="52"/>
      <c r="GI76" s="52"/>
      <c r="GJ76" s="52"/>
      <c r="GK76" s="52"/>
      <c r="GL76" s="52"/>
      <c r="GM76" s="52"/>
      <c r="GN76" s="52"/>
      <c r="GO76" s="52"/>
      <c r="GP76" s="52"/>
      <c r="GQ76" s="52"/>
      <c r="GR76" s="52"/>
      <c r="GS76" s="52"/>
      <c r="GT76" s="52"/>
      <c r="GU76" s="52"/>
      <c r="GV76" s="52"/>
      <c r="GW76" s="52"/>
      <c r="GX76" s="52"/>
      <c r="GY76" s="52"/>
      <c r="GZ76" s="52"/>
      <c r="HA76" s="52"/>
      <c r="HB76" s="52"/>
      <c r="HC76" s="52"/>
      <c r="HD76" s="52"/>
      <c r="HE76" s="52"/>
      <c r="HF76" s="52"/>
      <c r="HG76" s="52"/>
      <c r="HH76" s="52"/>
      <c r="HI76" s="52"/>
      <c r="HJ76" s="52"/>
      <c r="HK76" s="52"/>
      <c r="HL76" s="52"/>
      <c r="HM76" s="52"/>
      <c r="HN76" s="52"/>
      <c r="HO76" s="52"/>
      <c r="HP76" s="52"/>
      <c r="HQ76" s="52"/>
      <c r="HR76" s="52"/>
      <c r="HS76" s="52"/>
      <c r="HT76" s="52"/>
      <c r="HU76" s="52"/>
      <c r="HV76" s="52"/>
      <c r="HW76" s="52"/>
      <c r="HX76" s="52"/>
      <c r="HY76" s="52"/>
      <c r="HZ76" s="52"/>
      <c r="IA76" s="52"/>
      <c r="IB76" s="52"/>
      <c r="IC76" s="52"/>
      <c r="ID76" s="52"/>
      <c r="IE76" s="52"/>
      <c r="IF76" s="52"/>
      <c r="IG76" s="52"/>
      <c r="IH76" s="52"/>
      <c r="II76" s="52"/>
      <c r="IJ76" s="52"/>
      <c r="IK76" s="52"/>
      <c r="IL76" s="52"/>
      <c r="IM76" s="52"/>
      <c r="IN76" s="52"/>
      <c r="IO76" s="52"/>
      <c r="IP76" s="52"/>
      <c r="IQ76" s="52"/>
      <c r="IR76" s="52"/>
      <c r="IS76" s="52"/>
      <c r="IT76" s="52"/>
      <c r="IU76" s="52"/>
      <c r="IV76" s="52"/>
    </row>
    <row r="77" ht="14.25" spans="1:256">
      <c r="A77" s="128"/>
      <c r="B77" s="108"/>
      <c r="C77" s="91"/>
      <c r="D77" s="91"/>
      <c r="E77" s="93"/>
      <c r="F77" s="98"/>
      <c r="G77" s="129"/>
      <c r="H77" s="102"/>
      <c r="I77" s="124"/>
      <c r="J77" s="52"/>
      <c r="K77" s="52"/>
      <c r="L77" s="52"/>
      <c r="M77" s="52"/>
      <c r="N77" s="52"/>
      <c r="O77" s="52"/>
      <c r="P77" s="52"/>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c r="BQ77" s="52"/>
      <c r="BR77" s="52"/>
      <c r="BS77" s="52"/>
      <c r="BT77" s="52"/>
      <c r="BU77" s="52"/>
      <c r="BV77" s="52"/>
      <c r="BW77" s="52"/>
      <c r="BX77" s="52"/>
      <c r="BY77" s="52"/>
      <c r="BZ77" s="52"/>
      <c r="CA77" s="52"/>
      <c r="CB77" s="52"/>
      <c r="CC77" s="52"/>
      <c r="CD77" s="52"/>
      <c r="CE77" s="52"/>
      <c r="CF77" s="52"/>
      <c r="CG77" s="52"/>
      <c r="CH77" s="52"/>
      <c r="CI77" s="52"/>
      <c r="CJ77" s="52"/>
      <c r="CK77" s="52"/>
      <c r="CL77" s="52"/>
      <c r="CM77" s="52"/>
      <c r="CN77" s="52"/>
      <c r="CO77" s="52"/>
      <c r="CP77" s="52"/>
      <c r="CQ77" s="52"/>
      <c r="CR77" s="52"/>
      <c r="CS77" s="52"/>
      <c r="CT77" s="52"/>
      <c r="CU77" s="52"/>
      <c r="CV77" s="52"/>
      <c r="CW77" s="52"/>
      <c r="CX77" s="52"/>
      <c r="CY77" s="52"/>
      <c r="CZ77" s="52"/>
      <c r="DA77" s="52"/>
      <c r="DB77" s="52"/>
      <c r="DC77" s="52"/>
      <c r="DD77" s="52"/>
      <c r="DE77" s="52"/>
      <c r="DF77" s="52"/>
      <c r="DG77" s="52"/>
      <c r="DH77" s="52"/>
      <c r="DI77" s="52"/>
      <c r="DJ77" s="52"/>
      <c r="DK77" s="52"/>
      <c r="DL77" s="52"/>
      <c r="DM77" s="52"/>
      <c r="DN77" s="52"/>
      <c r="DO77" s="52"/>
      <c r="DP77" s="52"/>
      <c r="DQ77" s="52"/>
      <c r="DR77" s="52"/>
      <c r="DS77" s="52"/>
      <c r="DT77" s="52"/>
      <c r="DU77" s="52"/>
      <c r="DV77" s="52"/>
      <c r="DW77" s="52"/>
      <c r="DX77" s="52"/>
      <c r="DY77" s="52"/>
      <c r="DZ77" s="52"/>
      <c r="EA77" s="52"/>
      <c r="EB77" s="52"/>
      <c r="EC77" s="52"/>
      <c r="ED77" s="52"/>
      <c r="EE77" s="52"/>
      <c r="EF77" s="52"/>
      <c r="EG77" s="52"/>
      <c r="EH77" s="52"/>
      <c r="EI77" s="52"/>
      <c r="EJ77" s="52"/>
      <c r="EK77" s="52"/>
      <c r="EL77" s="52"/>
      <c r="EM77" s="52"/>
      <c r="EN77" s="52"/>
      <c r="EO77" s="52"/>
      <c r="EP77" s="52"/>
      <c r="EQ77" s="52"/>
      <c r="ER77" s="52"/>
      <c r="ES77" s="52"/>
      <c r="ET77" s="52"/>
      <c r="EU77" s="52"/>
      <c r="EV77" s="52"/>
      <c r="EW77" s="52"/>
      <c r="EX77" s="52"/>
      <c r="EY77" s="52"/>
      <c r="EZ77" s="52"/>
      <c r="FA77" s="52"/>
      <c r="FB77" s="52"/>
      <c r="FC77" s="52"/>
      <c r="FD77" s="52"/>
      <c r="FE77" s="52"/>
      <c r="FF77" s="52"/>
      <c r="FG77" s="52"/>
      <c r="FH77" s="52"/>
      <c r="FI77" s="52"/>
      <c r="FJ77" s="52"/>
      <c r="FK77" s="52"/>
      <c r="FL77" s="52"/>
      <c r="FM77" s="52"/>
      <c r="FN77" s="52"/>
      <c r="FO77" s="52"/>
      <c r="FP77" s="52"/>
      <c r="FQ77" s="52"/>
      <c r="FR77" s="52"/>
      <c r="FS77" s="52"/>
      <c r="FT77" s="52"/>
      <c r="FU77" s="52"/>
      <c r="FV77" s="52"/>
      <c r="FW77" s="52"/>
      <c r="FX77" s="52"/>
      <c r="FY77" s="52"/>
      <c r="FZ77" s="52"/>
      <c r="GA77" s="52"/>
      <c r="GB77" s="52"/>
      <c r="GC77" s="52"/>
      <c r="GD77" s="52"/>
      <c r="GE77" s="52"/>
      <c r="GF77" s="52"/>
      <c r="GG77" s="52"/>
      <c r="GH77" s="52"/>
      <c r="GI77" s="52"/>
      <c r="GJ77" s="52"/>
      <c r="GK77" s="52"/>
      <c r="GL77" s="52"/>
      <c r="GM77" s="52"/>
      <c r="GN77" s="52"/>
      <c r="GO77" s="52"/>
      <c r="GP77" s="52"/>
      <c r="GQ77" s="52"/>
      <c r="GR77" s="52"/>
      <c r="GS77" s="52"/>
      <c r="GT77" s="52"/>
      <c r="GU77" s="52"/>
      <c r="GV77" s="52"/>
      <c r="GW77" s="52"/>
      <c r="GX77" s="52"/>
      <c r="GY77" s="52"/>
      <c r="GZ77" s="52"/>
      <c r="HA77" s="52"/>
      <c r="HB77" s="52"/>
      <c r="HC77" s="52"/>
      <c r="HD77" s="52"/>
      <c r="HE77" s="52"/>
      <c r="HF77" s="52"/>
      <c r="HG77" s="52"/>
      <c r="HH77" s="52"/>
      <c r="HI77" s="52"/>
      <c r="HJ77" s="52"/>
      <c r="HK77" s="52"/>
      <c r="HL77" s="52"/>
      <c r="HM77" s="52"/>
      <c r="HN77" s="52"/>
      <c r="HO77" s="52"/>
      <c r="HP77" s="52"/>
      <c r="HQ77" s="52"/>
      <c r="HR77" s="52"/>
      <c r="HS77" s="52"/>
      <c r="HT77" s="52"/>
      <c r="HU77" s="52"/>
      <c r="HV77" s="52"/>
      <c r="HW77" s="52"/>
      <c r="HX77" s="52"/>
      <c r="HY77" s="52"/>
      <c r="HZ77" s="52"/>
      <c r="IA77" s="52"/>
      <c r="IB77" s="52"/>
      <c r="IC77" s="52"/>
      <c r="ID77" s="52"/>
      <c r="IE77" s="52"/>
      <c r="IF77" s="52"/>
      <c r="IG77" s="52"/>
      <c r="IH77" s="52"/>
      <c r="II77" s="52"/>
      <c r="IJ77" s="52"/>
      <c r="IK77" s="52"/>
      <c r="IL77" s="52"/>
      <c r="IM77" s="52"/>
      <c r="IN77" s="52"/>
      <c r="IO77" s="52"/>
      <c r="IP77" s="52"/>
      <c r="IQ77" s="52"/>
      <c r="IR77" s="52"/>
      <c r="IS77" s="52"/>
      <c r="IT77" s="52"/>
      <c r="IU77" s="52"/>
      <c r="IV77" s="52"/>
    </row>
    <row r="78" ht="14.25" spans="1:256">
      <c r="A78" s="128"/>
      <c r="B78" s="108"/>
      <c r="C78" s="91"/>
      <c r="D78" s="91"/>
      <c r="E78" s="93"/>
      <c r="F78" s="98"/>
      <c r="G78" s="129"/>
      <c r="H78" s="102"/>
      <c r="I78" s="124"/>
      <c r="J78" s="52"/>
      <c r="K78" s="52"/>
      <c r="L78" s="52"/>
      <c r="M78" s="52"/>
      <c r="N78" s="52"/>
      <c r="O78" s="52"/>
      <c r="P78" s="52"/>
      <c r="Q78" s="52"/>
      <c r="R78" s="52"/>
      <c r="S78" s="52"/>
      <c r="T78" s="52"/>
      <c r="U78" s="52"/>
      <c r="V78" s="52"/>
      <c r="W78" s="52"/>
      <c r="X78" s="52"/>
      <c r="Y78" s="52"/>
      <c r="Z78" s="52"/>
      <c r="AA78" s="52"/>
      <c r="AB78" s="52"/>
      <c r="AC78" s="52"/>
      <c r="AD78" s="52"/>
      <c r="AE78" s="52"/>
      <c r="AF78" s="52"/>
      <c r="AG78" s="52"/>
      <c r="AH78" s="52"/>
      <c r="AI78" s="52"/>
      <c r="AJ78" s="52"/>
      <c r="AK78" s="52"/>
      <c r="AL78" s="52"/>
      <c r="AM78" s="52"/>
      <c r="AN78" s="52"/>
      <c r="AO78" s="52"/>
      <c r="AP78" s="52"/>
      <c r="AQ78" s="52"/>
      <c r="AR78" s="52"/>
      <c r="AS78" s="52"/>
      <c r="AT78" s="52"/>
      <c r="AU78" s="52"/>
      <c r="AV78" s="52"/>
      <c r="AW78" s="52"/>
      <c r="AX78" s="52"/>
      <c r="AY78" s="52"/>
      <c r="AZ78" s="52"/>
      <c r="BA78" s="52"/>
      <c r="BB78" s="52"/>
      <c r="BC78" s="52"/>
      <c r="BD78" s="52"/>
      <c r="BE78" s="52"/>
      <c r="BF78" s="52"/>
      <c r="BG78" s="52"/>
      <c r="BH78" s="52"/>
      <c r="BI78" s="52"/>
      <c r="BJ78" s="52"/>
      <c r="BK78" s="52"/>
      <c r="BL78" s="52"/>
      <c r="BM78" s="52"/>
      <c r="BN78" s="52"/>
      <c r="BO78" s="52"/>
      <c r="BP78" s="52"/>
      <c r="BQ78" s="52"/>
      <c r="BR78" s="52"/>
      <c r="BS78" s="52"/>
      <c r="BT78" s="52"/>
      <c r="BU78" s="52"/>
      <c r="BV78" s="52"/>
      <c r="BW78" s="52"/>
      <c r="BX78" s="52"/>
      <c r="BY78" s="52"/>
      <c r="BZ78" s="52"/>
      <c r="CA78" s="52"/>
      <c r="CB78" s="52"/>
      <c r="CC78" s="52"/>
      <c r="CD78" s="52"/>
      <c r="CE78" s="52"/>
      <c r="CF78" s="52"/>
      <c r="CG78" s="52"/>
      <c r="CH78" s="52"/>
      <c r="CI78" s="52"/>
      <c r="CJ78" s="52"/>
      <c r="CK78" s="52"/>
      <c r="CL78" s="52"/>
      <c r="CM78" s="52"/>
      <c r="CN78" s="52"/>
      <c r="CO78" s="52"/>
      <c r="CP78" s="52"/>
      <c r="CQ78" s="52"/>
      <c r="CR78" s="52"/>
      <c r="CS78" s="52"/>
      <c r="CT78" s="52"/>
      <c r="CU78" s="52"/>
      <c r="CV78" s="52"/>
      <c r="CW78" s="52"/>
      <c r="CX78" s="52"/>
      <c r="CY78" s="52"/>
      <c r="CZ78" s="52"/>
      <c r="DA78" s="52"/>
      <c r="DB78" s="52"/>
      <c r="DC78" s="52"/>
      <c r="DD78" s="52"/>
      <c r="DE78" s="52"/>
      <c r="DF78" s="52"/>
      <c r="DG78" s="52"/>
      <c r="DH78" s="52"/>
      <c r="DI78" s="52"/>
      <c r="DJ78" s="52"/>
      <c r="DK78" s="52"/>
      <c r="DL78" s="52"/>
      <c r="DM78" s="52"/>
      <c r="DN78" s="52"/>
      <c r="DO78" s="52"/>
      <c r="DP78" s="52"/>
      <c r="DQ78" s="52"/>
      <c r="DR78" s="52"/>
      <c r="DS78" s="52"/>
      <c r="DT78" s="52"/>
      <c r="DU78" s="52"/>
      <c r="DV78" s="52"/>
      <c r="DW78" s="52"/>
      <c r="DX78" s="52"/>
      <c r="DY78" s="52"/>
      <c r="DZ78" s="52"/>
      <c r="EA78" s="52"/>
      <c r="EB78" s="52"/>
      <c r="EC78" s="52"/>
      <c r="ED78" s="52"/>
      <c r="EE78" s="52"/>
      <c r="EF78" s="52"/>
      <c r="EG78" s="52"/>
      <c r="EH78" s="52"/>
      <c r="EI78" s="52"/>
      <c r="EJ78" s="52"/>
      <c r="EK78" s="52"/>
      <c r="EL78" s="52"/>
      <c r="EM78" s="52"/>
      <c r="EN78" s="52"/>
      <c r="EO78" s="52"/>
      <c r="EP78" s="52"/>
      <c r="EQ78" s="52"/>
      <c r="ER78" s="52"/>
      <c r="ES78" s="52"/>
      <c r="ET78" s="52"/>
      <c r="EU78" s="52"/>
      <c r="EV78" s="52"/>
      <c r="EW78" s="52"/>
      <c r="EX78" s="52"/>
      <c r="EY78" s="52"/>
      <c r="EZ78" s="52"/>
      <c r="FA78" s="52"/>
      <c r="FB78" s="52"/>
      <c r="FC78" s="52"/>
      <c r="FD78" s="52"/>
      <c r="FE78" s="52"/>
      <c r="FF78" s="52"/>
      <c r="FG78" s="52"/>
      <c r="FH78" s="52"/>
      <c r="FI78" s="52"/>
      <c r="FJ78" s="52"/>
      <c r="FK78" s="52"/>
      <c r="FL78" s="52"/>
      <c r="FM78" s="52"/>
      <c r="FN78" s="52"/>
      <c r="FO78" s="52"/>
      <c r="FP78" s="52"/>
      <c r="FQ78" s="52"/>
      <c r="FR78" s="52"/>
      <c r="FS78" s="52"/>
      <c r="FT78" s="52"/>
      <c r="FU78" s="52"/>
      <c r="FV78" s="52"/>
      <c r="FW78" s="52"/>
      <c r="FX78" s="52"/>
      <c r="FY78" s="52"/>
      <c r="FZ78" s="52"/>
      <c r="GA78" s="52"/>
      <c r="GB78" s="52"/>
      <c r="GC78" s="52"/>
      <c r="GD78" s="52"/>
      <c r="GE78" s="52"/>
      <c r="GF78" s="52"/>
      <c r="GG78" s="52"/>
      <c r="GH78" s="52"/>
      <c r="GI78" s="52"/>
      <c r="GJ78" s="52"/>
      <c r="GK78" s="52"/>
      <c r="GL78" s="52"/>
      <c r="GM78" s="52"/>
      <c r="GN78" s="52"/>
      <c r="GO78" s="52"/>
      <c r="GP78" s="52"/>
      <c r="GQ78" s="52"/>
      <c r="GR78" s="52"/>
      <c r="GS78" s="52"/>
      <c r="GT78" s="52"/>
      <c r="GU78" s="52"/>
      <c r="GV78" s="52"/>
      <c r="GW78" s="52"/>
      <c r="GX78" s="52"/>
      <c r="GY78" s="52"/>
      <c r="GZ78" s="52"/>
      <c r="HA78" s="52"/>
      <c r="HB78" s="52"/>
      <c r="HC78" s="52"/>
      <c r="HD78" s="52"/>
      <c r="HE78" s="52"/>
      <c r="HF78" s="52"/>
      <c r="HG78" s="52"/>
      <c r="HH78" s="52"/>
      <c r="HI78" s="52"/>
      <c r="HJ78" s="52"/>
      <c r="HK78" s="52"/>
      <c r="HL78" s="52"/>
      <c r="HM78" s="52"/>
      <c r="HN78" s="52"/>
      <c r="HO78" s="52"/>
      <c r="HP78" s="52"/>
      <c r="HQ78" s="52"/>
      <c r="HR78" s="52"/>
      <c r="HS78" s="52"/>
      <c r="HT78" s="52"/>
      <c r="HU78" s="52"/>
      <c r="HV78" s="52"/>
      <c r="HW78" s="52"/>
      <c r="HX78" s="52"/>
      <c r="HY78" s="52"/>
      <c r="HZ78" s="52"/>
      <c r="IA78" s="52"/>
      <c r="IB78" s="52"/>
      <c r="IC78" s="52"/>
      <c r="ID78" s="52"/>
      <c r="IE78" s="52"/>
      <c r="IF78" s="52"/>
      <c r="IG78" s="52"/>
      <c r="IH78" s="52"/>
      <c r="II78" s="52"/>
      <c r="IJ78" s="52"/>
      <c r="IK78" s="52"/>
      <c r="IL78" s="52"/>
      <c r="IM78" s="52"/>
      <c r="IN78" s="52"/>
      <c r="IO78" s="52"/>
      <c r="IP78" s="52"/>
      <c r="IQ78" s="52"/>
      <c r="IR78" s="52"/>
      <c r="IS78" s="52"/>
      <c r="IT78" s="52"/>
      <c r="IU78" s="52"/>
      <c r="IV78" s="52"/>
    </row>
    <row r="79" ht="14.25" spans="1:256">
      <c r="A79" s="128"/>
      <c r="B79" s="101"/>
      <c r="C79" s="91"/>
      <c r="D79" s="91"/>
      <c r="E79" s="93"/>
      <c r="F79" s="98"/>
      <c r="G79" s="129"/>
      <c r="H79" s="129"/>
      <c r="I79" s="124"/>
      <c r="J79" s="52"/>
      <c r="K79" s="52"/>
      <c r="L79" s="52"/>
      <c r="M79" s="52"/>
      <c r="N79" s="52"/>
      <c r="O79" s="52"/>
      <c r="P79" s="52"/>
      <c r="Q79" s="52"/>
      <c r="R79" s="52"/>
      <c r="S79" s="52"/>
      <c r="T79" s="52"/>
      <c r="U79" s="52"/>
      <c r="V79" s="52"/>
      <c r="W79" s="52"/>
      <c r="X79" s="52"/>
      <c r="Y79" s="52"/>
      <c r="Z79" s="52"/>
      <c r="AA79" s="52"/>
      <c r="AB79" s="52"/>
      <c r="AC79" s="52"/>
      <c r="AD79" s="52"/>
      <c r="AE79" s="52"/>
      <c r="AF79" s="52"/>
      <c r="AG79" s="52"/>
      <c r="AH79" s="52"/>
      <c r="AI79" s="52"/>
      <c r="AJ79" s="52"/>
      <c r="AK79" s="52"/>
      <c r="AL79" s="52"/>
      <c r="AM79" s="52"/>
      <c r="AN79" s="52"/>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c r="BP79" s="52"/>
      <c r="BQ79" s="52"/>
      <c r="BR79" s="52"/>
      <c r="BS79" s="52"/>
      <c r="BT79" s="52"/>
      <c r="BU79" s="52"/>
      <c r="BV79" s="52"/>
      <c r="BW79" s="52"/>
      <c r="BX79" s="52"/>
      <c r="BY79" s="52"/>
      <c r="BZ79" s="52"/>
      <c r="CA79" s="52"/>
      <c r="CB79" s="52"/>
      <c r="CC79" s="52"/>
      <c r="CD79" s="52"/>
      <c r="CE79" s="52"/>
      <c r="CF79" s="52"/>
      <c r="CG79" s="52"/>
      <c r="CH79" s="52"/>
      <c r="CI79" s="52"/>
      <c r="CJ79" s="52"/>
      <c r="CK79" s="52"/>
      <c r="CL79" s="52"/>
      <c r="CM79" s="52"/>
      <c r="CN79" s="52"/>
      <c r="CO79" s="52"/>
      <c r="CP79" s="52"/>
      <c r="CQ79" s="52"/>
      <c r="CR79" s="52"/>
      <c r="CS79" s="52"/>
      <c r="CT79" s="52"/>
      <c r="CU79" s="52"/>
      <c r="CV79" s="52"/>
      <c r="CW79" s="52"/>
      <c r="CX79" s="52"/>
      <c r="CY79" s="52"/>
      <c r="CZ79" s="52"/>
      <c r="DA79" s="52"/>
      <c r="DB79" s="52"/>
      <c r="DC79" s="52"/>
      <c r="DD79" s="52"/>
      <c r="DE79" s="52"/>
      <c r="DF79" s="52"/>
      <c r="DG79" s="52"/>
      <c r="DH79" s="52"/>
      <c r="DI79" s="52"/>
      <c r="DJ79" s="52"/>
      <c r="DK79" s="52"/>
      <c r="DL79" s="52"/>
      <c r="DM79" s="52"/>
      <c r="DN79" s="52"/>
      <c r="DO79" s="52"/>
      <c r="DP79" s="52"/>
      <c r="DQ79" s="52"/>
      <c r="DR79" s="52"/>
      <c r="DS79" s="52"/>
      <c r="DT79" s="52"/>
      <c r="DU79" s="52"/>
      <c r="DV79" s="52"/>
      <c r="DW79" s="52"/>
      <c r="DX79" s="52"/>
      <c r="DY79" s="52"/>
      <c r="DZ79" s="52"/>
      <c r="EA79" s="52"/>
      <c r="EB79" s="52"/>
      <c r="EC79" s="52"/>
      <c r="ED79" s="52"/>
      <c r="EE79" s="52"/>
      <c r="EF79" s="52"/>
      <c r="EG79" s="52"/>
      <c r="EH79" s="52"/>
      <c r="EI79" s="52"/>
      <c r="EJ79" s="52"/>
      <c r="EK79" s="52"/>
      <c r="EL79" s="52"/>
      <c r="EM79" s="52"/>
      <c r="EN79" s="52"/>
      <c r="EO79" s="52"/>
      <c r="EP79" s="52"/>
      <c r="EQ79" s="52"/>
      <c r="ER79" s="52"/>
      <c r="ES79" s="52"/>
      <c r="ET79" s="52"/>
      <c r="EU79" s="52"/>
      <c r="EV79" s="52"/>
      <c r="EW79" s="52"/>
      <c r="EX79" s="52"/>
      <c r="EY79" s="52"/>
      <c r="EZ79" s="52"/>
      <c r="FA79" s="52"/>
      <c r="FB79" s="52"/>
      <c r="FC79" s="52"/>
      <c r="FD79" s="52"/>
      <c r="FE79" s="52"/>
      <c r="FF79" s="52"/>
      <c r="FG79" s="52"/>
      <c r="FH79" s="52"/>
      <c r="FI79" s="52"/>
      <c r="FJ79" s="52"/>
      <c r="FK79" s="52"/>
      <c r="FL79" s="52"/>
      <c r="FM79" s="52"/>
      <c r="FN79" s="52"/>
      <c r="FO79" s="52"/>
      <c r="FP79" s="52"/>
      <c r="FQ79" s="52"/>
      <c r="FR79" s="52"/>
      <c r="FS79" s="52"/>
      <c r="FT79" s="52"/>
      <c r="FU79" s="52"/>
      <c r="FV79" s="52"/>
      <c r="FW79" s="52"/>
      <c r="FX79" s="52"/>
      <c r="FY79" s="52"/>
      <c r="FZ79" s="52"/>
      <c r="GA79" s="52"/>
      <c r="GB79" s="52"/>
      <c r="GC79" s="52"/>
      <c r="GD79" s="52"/>
      <c r="GE79" s="52"/>
      <c r="GF79" s="52"/>
      <c r="GG79" s="52"/>
      <c r="GH79" s="52"/>
      <c r="GI79" s="52"/>
      <c r="GJ79" s="52"/>
      <c r="GK79" s="52"/>
      <c r="GL79" s="52"/>
      <c r="GM79" s="52"/>
      <c r="GN79" s="52"/>
      <c r="GO79" s="52"/>
      <c r="GP79" s="52"/>
      <c r="GQ79" s="52"/>
      <c r="GR79" s="52"/>
      <c r="GS79" s="52"/>
      <c r="GT79" s="52"/>
      <c r="GU79" s="52"/>
      <c r="GV79" s="52"/>
      <c r="GW79" s="52"/>
      <c r="GX79" s="52"/>
      <c r="GY79" s="52"/>
      <c r="GZ79" s="52"/>
      <c r="HA79" s="52"/>
      <c r="HB79" s="52"/>
      <c r="HC79" s="52"/>
      <c r="HD79" s="52"/>
      <c r="HE79" s="52"/>
      <c r="HF79" s="52"/>
      <c r="HG79" s="52"/>
      <c r="HH79" s="52"/>
      <c r="HI79" s="52"/>
      <c r="HJ79" s="52"/>
      <c r="HK79" s="52"/>
      <c r="HL79" s="52"/>
      <c r="HM79" s="52"/>
      <c r="HN79" s="52"/>
      <c r="HO79" s="52"/>
      <c r="HP79" s="52"/>
      <c r="HQ79" s="52"/>
      <c r="HR79" s="52"/>
      <c r="HS79" s="52"/>
      <c r="HT79" s="52"/>
      <c r="HU79" s="52"/>
      <c r="HV79" s="52"/>
      <c r="HW79" s="52"/>
      <c r="HX79" s="52"/>
      <c r="HY79" s="52"/>
      <c r="HZ79" s="52"/>
      <c r="IA79" s="52"/>
      <c r="IB79" s="52"/>
      <c r="IC79" s="52"/>
      <c r="ID79" s="52"/>
      <c r="IE79" s="52"/>
      <c r="IF79" s="52"/>
      <c r="IG79" s="52"/>
      <c r="IH79" s="52"/>
      <c r="II79" s="52"/>
      <c r="IJ79" s="52"/>
      <c r="IK79" s="52"/>
      <c r="IL79" s="52"/>
      <c r="IM79" s="52"/>
      <c r="IN79" s="52"/>
      <c r="IO79" s="52"/>
      <c r="IP79" s="52"/>
      <c r="IQ79" s="52"/>
      <c r="IR79" s="52"/>
      <c r="IS79" s="52"/>
      <c r="IT79" s="52"/>
      <c r="IU79" s="52"/>
      <c r="IV79" s="52"/>
    </row>
    <row r="80" ht="14.25" spans="1:256">
      <c r="A80" s="89" t="s">
        <v>2090</v>
      </c>
      <c r="B80" s="101">
        <v>212</v>
      </c>
      <c r="C80" s="91" t="s">
        <v>2091</v>
      </c>
      <c r="D80" s="91"/>
      <c r="E80" s="93"/>
      <c r="F80" s="98"/>
      <c r="G80" s="129"/>
      <c r="H80" s="129"/>
      <c r="I80" s="124"/>
      <c r="J80" s="52"/>
      <c r="K80" s="52"/>
      <c r="L80" s="52"/>
      <c r="M80" s="52"/>
      <c r="N80" s="52"/>
      <c r="O80" s="52"/>
      <c r="P80" s="52"/>
      <c r="Q80" s="52"/>
      <c r="R80" s="52"/>
      <c r="S80" s="52"/>
      <c r="T80" s="52"/>
      <c r="U80" s="52"/>
      <c r="V80" s="52"/>
      <c r="W80" s="52"/>
      <c r="X80" s="52"/>
      <c r="Y80" s="52"/>
      <c r="Z80" s="52"/>
      <c r="AA80" s="52"/>
      <c r="AB80" s="52"/>
      <c r="AC80" s="52"/>
      <c r="AD80" s="52"/>
      <c r="AE80" s="52"/>
      <c r="AF80" s="52"/>
      <c r="AG80" s="52"/>
      <c r="AH80" s="52"/>
      <c r="AI80" s="52"/>
      <c r="AJ80" s="52"/>
      <c r="AK80" s="52"/>
      <c r="AL80" s="52"/>
      <c r="AM80" s="52"/>
      <c r="AN80" s="52"/>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52"/>
      <c r="BN80" s="52"/>
      <c r="BO80" s="52"/>
      <c r="BP80" s="52"/>
      <c r="BQ80" s="52"/>
      <c r="BR80" s="52"/>
      <c r="BS80" s="52"/>
      <c r="BT80" s="52"/>
      <c r="BU80" s="52"/>
      <c r="BV80" s="52"/>
      <c r="BW80" s="52"/>
      <c r="BX80" s="52"/>
      <c r="BY80" s="52"/>
      <c r="BZ80" s="52"/>
      <c r="CA80" s="52"/>
      <c r="CB80" s="52"/>
      <c r="CC80" s="52"/>
      <c r="CD80" s="52"/>
      <c r="CE80" s="52"/>
      <c r="CF80" s="52"/>
      <c r="CG80" s="52"/>
      <c r="CH80" s="52"/>
      <c r="CI80" s="52"/>
      <c r="CJ80" s="52"/>
      <c r="CK80" s="52"/>
      <c r="CL80" s="52"/>
      <c r="CM80" s="52"/>
      <c r="CN80" s="52"/>
      <c r="CO80" s="52"/>
      <c r="CP80" s="52"/>
      <c r="CQ80" s="52"/>
      <c r="CR80" s="52"/>
      <c r="CS80" s="52"/>
      <c r="CT80" s="52"/>
      <c r="CU80" s="52"/>
      <c r="CV80" s="52"/>
      <c r="CW80" s="52"/>
      <c r="CX80" s="52"/>
      <c r="CY80" s="52"/>
      <c r="CZ80" s="52"/>
      <c r="DA80" s="52"/>
      <c r="DB80" s="52"/>
      <c r="DC80" s="52"/>
      <c r="DD80" s="52"/>
      <c r="DE80" s="52"/>
      <c r="DF80" s="52"/>
      <c r="DG80" s="52"/>
      <c r="DH80" s="52"/>
      <c r="DI80" s="52"/>
      <c r="DJ80" s="52"/>
      <c r="DK80" s="52"/>
      <c r="DL80" s="52"/>
      <c r="DM80" s="52"/>
      <c r="DN80" s="52"/>
      <c r="DO80" s="52"/>
      <c r="DP80" s="52"/>
      <c r="DQ80" s="52"/>
      <c r="DR80" s="52"/>
      <c r="DS80" s="52"/>
      <c r="DT80" s="52"/>
      <c r="DU80" s="52"/>
      <c r="DV80" s="52"/>
      <c r="DW80" s="52"/>
      <c r="DX80" s="52"/>
      <c r="DY80" s="52"/>
      <c r="DZ80" s="52"/>
      <c r="EA80" s="52"/>
      <c r="EB80" s="52"/>
      <c r="EC80" s="52"/>
      <c r="ED80" s="52"/>
      <c r="EE80" s="52"/>
      <c r="EF80" s="52"/>
      <c r="EG80" s="52"/>
      <c r="EH80" s="52"/>
      <c r="EI80" s="52"/>
      <c r="EJ80" s="52"/>
      <c r="EK80" s="52"/>
      <c r="EL80" s="52"/>
      <c r="EM80" s="52"/>
      <c r="EN80" s="52"/>
      <c r="EO80" s="52"/>
      <c r="EP80" s="52"/>
      <c r="EQ80" s="52"/>
      <c r="ER80" s="52"/>
      <c r="ES80" s="52"/>
      <c r="ET80" s="52"/>
      <c r="EU80" s="52"/>
      <c r="EV80" s="52"/>
      <c r="EW80" s="52"/>
      <c r="EX80" s="52"/>
      <c r="EY80" s="52"/>
      <c r="EZ80" s="52"/>
      <c r="FA80" s="52"/>
      <c r="FB80" s="52"/>
      <c r="FC80" s="52"/>
      <c r="FD80" s="52"/>
      <c r="FE80" s="52"/>
      <c r="FF80" s="52"/>
      <c r="FG80" s="52"/>
      <c r="FH80" s="52"/>
      <c r="FI80" s="52"/>
      <c r="FJ80" s="52"/>
      <c r="FK80" s="52"/>
      <c r="FL80" s="52"/>
      <c r="FM80" s="52"/>
      <c r="FN80" s="52"/>
      <c r="FO80" s="52"/>
      <c r="FP80" s="52"/>
      <c r="FQ80" s="52"/>
      <c r="FR80" s="52"/>
      <c r="FS80" s="52"/>
      <c r="FT80" s="52"/>
      <c r="FU80" s="52"/>
      <c r="FV80" s="52"/>
      <c r="FW80" s="52"/>
      <c r="FX80" s="52"/>
      <c r="FY80" s="52"/>
      <c r="FZ80" s="52"/>
      <c r="GA80" s="52"/>
      <c r="GB80" s="52"/>
      <c r="GC80" s="52"/>
      <c r="GD80" s="52"/>
      <c r="GE80" s="52"/>
      <c r="GF80" s="52"/>
      <c r="GG80" s="52"/>
      <c r="GH80" s="52"/>
      <c r="GI80" s="52"/>
      <c r="GJ80" s="52"/>
      <c r="GK80" s="52"/>
      <c r="GL80" s="52"/>
      <c r="GM80" s="52"/>
      <c r="GN80" s="52"/>
      <c r="GO80" s="52"/>
      <c r="GP80" s="52"/>
      <c r="GQ80" s="52"/>
      <c r="GR80" s="52"/>
      <c r="GS80" s="52"/>
      <c r="GT80" s="52"/>
      <c r="GU80" s="52"/>
      <c r="GV80" s="52"/>
      <c r="GW80" s="52"/>
      <c r="GX80" s="52"/>
      <c r="GY80" s="52"/>
      <c r="GZ80" s="52"/>
      <c r="HA80" s="52"/>
      <c r="HB80" s="52"/>
      <c r="HC80" s="52"/>
      <c r="HD80" s="52"/>
      <c r="HE80" s="52"/>
      <c r="HF80" s="52"/>
      <c r="HG80" s="52"/>
      <c r="HH80" s="52"/>
      <c r="HI80" s="52"/>
      <c r="HJ80" s="52"/>
      <c r="HK80" s="52"/>
      <c r="HL80" s="52"/>
      <c r="HM80" s="52"/>
      <c r="HN80" s="52"/>
      <c r="HO80" s="52"/>
      <c r="HP80" s="52"/>
      <c r="HQ80" s="52"/>
      <c r="HR80" s="52"/>
      <c r="HS80" s="52"/>
      <c r="HT80" s="52"/>
      <c r="HU80" s="52"/>
      <c r="HV80" s="52"/>
      <c r="HW80" s="52"/>
      <c r="HX80" s="52"/>
      <c r="HY80" s="52"/>
      <c r="HZ80" s="52"/>
      <c r="IA80" s="52"/>
      <c r="IB80" s="52"/>
      <c r="IC80" s="52"/>
      <c r="ID80" s="52"/>
      <c r="IE80" s="52"/>
      <c r="IF80" s="52"/>
      <c r="IG80" s="52"/>
      <c r="IH80" s="52"/>
      <c r="II80" s="52"/>
      <c r="IJ80" s="52"/>
      <c r="IK80" s="52"/>
      <c r="IL80" s="52"/>
      <c r="IM80" s="52"/>
      <c r="IN80" s="52"/>
      <c r="IO80" s="52"/>
      <c r="IP80" s="52"/>
      <c r="IQ80" s="52"/>
      <c r="IR80" s="52"/>
      <c r="IS80" s="52"/>
      <c r="IT80" s="52"/>
      <c r="IU80" s="52"/>
      <c r="IV80" s="52"/>
    </row>
    <row r="81" ht="14.25" spans="1:256">
      <c r="A81" s="130"/>
      <c r="B81" s="101"/>
      <c r="C81" s="91"/>
      <c r="D81" s="91"/>
      <c r="E81" s="93"/>
      <c r="F81" s="98"/>
      <c r="G81" s="129"/>
      <c r="H81" s="129"/>
      <c r="I81" s="124"/>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c r="BG81" s="52"/>
      <c r="BH81" s="52"/>
      <c r="BI81" s="52"/>
      <c r="BJ81" s="52"/>
      <c r="BK81" s="52"/>
      <c r="BL81" s="52"/>
      <c r="BM81" s="52"/>
      <c r="BN81" s="52"/>
      <c r="BO81" s="52"/>
      <c r="BP81" s="52"/>
      <c r="BQ81" s="52"/>
      <c r="BR81" s="52"/>
      <c r="BS81" s="52"/>
      <c r="BT81" s="52"/>
      <c r="BU81" s="52"/>
      <c r="BV81" s="52"/>
      <c r="BW81" s="52"/>
      <c r="BX81" s="52"/>
      <c r="BY81" s="52"/>
      <c r="BZ81" s="52"/>
      <c r="CA81" s="52"/>
      <c r="CB81" s="52"/>
      <c r="CC81" s="52"/>
      <c r="CD81" s="52"/>
      <c r="CE81" s="52"/>
      <c r="CF81" s="52"/>
      <c r="CG81" s="52"/>
      <c r="CH81" s="52"/>
      <c r="CI81" s="52"/>
      <c r="CJ81" s="52"/>
      <c r="CK81" s="52"/>
      <c r="CL81" s="52"/>
      <c r="CM81" s="52"/>
      <c r="CN81" s="52"/>
      <c r="CO81" s="52"/>
      <c r="CP81" s="52"/>
      <c r="CQ81" s="52"/>
      <c r="CR81" s="52"/>
      <c r="CS81" s="52"/>
      <c r="CT81" s="52"/>
      <c r="CU81" s="52"/>
      <c r="CV81" s="52"/>
      <c r="CW81" s="52"/>
      <c r="CX81" s="52"/>
      <c r="CY81" s="52"/>
      <c r="CZ81" s="52"/>
      <c r="DA81" s="52"/>
      <c r="DB81" s="52"/>
      <c r="DC81" s="52"/>
      <c r="DD81" s="52"/>
      <c r="DE81" s="52"/>
      <c r="DF81" s="52"/>
      <c r="DG81" s="52"/>
      <c r="DH81" s="52"/>
      <c r="DI81" s="52"/>
      <c r="DJ81" s="52"/>
      <c r="DK81" s="52"/>
      <c r="DL81" s="52"/>
      <c r="DM81" s="52"/>
      <c r="DN81" s="52"/>
      <c r="DO81" s="52"/>
      <c r="DP81" s="52"/>
      <c r="DQ81" s="52"/>
      <c r="DR81" s="52"/>
      <c r="DS81" s="52"/>
      <c r="DT81" s="52"/>
      <c r="DU81" s="52"/>
      <c r="DV81" s="52"/>
      <c r="DW81" s="52"/>
      <c r="DX81" s="52"/>
      <c r="DY81" s="52"/>
      <c r="DZ81" s="52"/>
      <c r="EA81" s="52"/>
      <c r="EB81" s="52"/>
      <c r="EC81" s="52"/>
      <c r="ED81" s="52"/>
      <c r="EE81" s="52"/>
      <c r="EF81" s="52"/>
      <c r="EG81" s="52"/>
      <c r="EH81" s="52"/>
      <c r="EI81" s="52"/>
      <c r="EJ81" s="52"/>
      <c r="EK81" s="52"/>
      <c r="EL81" s="52"/>
      <c r="EM81" s="52"/>
      <c r="EN81" s="52"/>
      <c r="EO81" s="52"/>
      <c r="EP81" s="52"/>
      <c r="EQ81" s="52"/>
      <c r="ER81" s="52"/>
      <c r="ES81" s="52"/>
      <c r="ET81" s="52"/>
      <c r="EU81" s="52"/>
      <c r="EV81" s="52"/>
      <c r="EW81" s="52"/>
      <c r="EX81" s="52"/>
      <c r="EY81" s="52"/>
      <c r="EZ81" s="52"/>
      <c r="FA81" s="52"/>
      <c r="FB81" s="52"/>
      <c r="FC81" s="52"/>
      <c r="FD81" s="52"/>
      <c r="FE81" s="52"/>
      <c r="FF81" s="52"/>
      <c r="FG81" s="52"/>
      <c r="FH81" s="52"/>
      <c r="FI81" s="52"/>
      <c r="FJ81" s="52"/>
      <c r="FK81" s="52"/>
      <c r="FL81" s="52"/>
      <c r="FM81" s="52"/>
      <c r="FN81" s="52"/>
      <c r="FO81" s="52"/>
      <c r="FP81" s="52"/>
      <c r="FQ81" s="52"/>
      <c r="FR81" s="52"/>
      <c r="FS81" s="52"/>
      <c r="FT81" s="52"/>
      <c r="FU81" s="52"/>
      <c r="FV81" s="52"/>
      <c r="FW81" s="52"/>
      <c r="FX81" s="52"/>
      <c r="FY81" s="52"/>
      <c r="FZ81" s="52"/>
      <c r="GA81" s="52"/>
      <c r="GB81" s="52"/>
      <c r="GC81" s="52"/>
      <c r="GD81" s="52"/>
      <c r="GE81" s="52"/>
      <c r="GF81" s="52"/>
      <c r="GG81" s="52"/>
      <c r="GH81" s="52"/>
      <c r="GI81" s="52"/>
      <c r="GJ81" s="52"/>
      <c r="GK81" s="52"/>
      <c r="GL81" s="52"/>
      <c r="GM81" s="52"/>
      <c r="GN81" s="52"/>
      <c r="GO81" s="52"/>
      <c r="GP81" s="52"/>
      <c r="GQ81" s="52"/>
      <c r="GR81" s="52"/>
      <c r="GS81" s="52"/>
      <c r="GT81" s="52"/>
      <c r="GU81" s="52"/>
      <c r="GV81" s="52"/>
      <c r="GW81" s="52"/>
      <c r="GX81" s="52"/>
      <c r="GY81" s="52"/>
      <c r="GZ81" s="52"/>
      <c r="HA81" s="52"/>
      <c r="HB81" s="52"/>
      <c r="HC81" s="52"/>
      <c r="HD81" s="52"/>
      <c r="HE81" s="52"/>
      <c r="HF81" s="52"/>
      <c r="HG81" s="52"/>
      <c r="HH81" s="52"/>
      <c r="HI81" s="52"/>
      <c r="HJ81" s="52"/>
      <c r="HK81" s="52"/>
      <c r="HL81" s="52"/>
      <c r="HM81" s="52"/>
      <c r="HN81" s="52"/>
      <c r="HO81" s="52"/>
      <c r="HP81" s="52"/>
      <c r="HQ81" s="52"/>
      <c r="HR81" s="52"/>
      <c r="HS81" s="52"/>
      <c r="HT81" s="52"/>
      <c r="HU81" s="52"/>
      <c r="HV81" s="52"/>
      <c r="HW81" s="52"/>
      <c r="HX81" s="52"/>
      <c r="HY81" s="52"/>
      <c r="HZ81" s="52"/>
      <c r="IA81" s="52"/>
      <c r="IB81" s="52"/>
      <c r="IC81" s="52"/>
      <c r="ID81" s="52"/>
      <c r="IE81" s="52"/>
      <c r="IF81" s="52"/>
      <c r="IG81" s="52"/>
      <c r="IH81" s="52"/>
      <c r="II81" s="52"/>
      <c r="IJ81" s="52"/>
      <c r="IK81" s="52"/>
      <c r="IL81" s="52"/>
      <c r="IM81" s="52"/>
      <c r="IN81" s="52"/>
      <c r="IO81" s="52"/>
      <c r="IP81" s="52"/>
      <c r="IQ81" s="52"/>
      <c r="IR81" s="52"/>
      <c r="IS81" s="52"/>
      <c r="IT81" s="52"/>
      <c r="IU81" s="52"/>
      <c r="IV81" s="52"/>
    </row>
    <row r="82" ht="14.25" spans="1:256">
      <c r="A82" s="128"/>
      <c r="B82" s="101"/>
      <c r="C82" s="91"/>
      <c r="D82" s="91"/>
      <c r="E82" s="93"/>
      <c r="F82" s="98"/>
      <c r="G82" s="129"/>
      <c r="H82" s="129"/>
      <c r="I82" s="124"/>
      <c r="J82" s="52"/>
      <c r="K82" s="52"/>
      <c r="L82" s="52"/>
      <c r="M82" s="52"/>
      <c r="N82" s="52"/>
      <c r="O82" s="52"/>
      <c r="P82" s="52"/>
      <c r="Q82" s="52"/>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c r="BG82" s="52"/>
      <c r="BH82" s="52"/>
      <c r="BI82" s="52"/>
      <c r="BJ82" s="52"/>
      <c r="BK82" s="52"/>
      <c r="BL82" s="52"/>
      <c r="BM82" s="52"/>
      <c r="BN82" s="52"/>
      <c r="BO82" s="52"/>
      <c r="BP82" s="52"/>
      <c r="BQ82" s="52"/>
      <c r="BR82" s="52"/>
      <c r="BS82" s="52"/>
      <c r="BT82" s="52"/>
      <c r="BU82" s="52"/>
      <c r="BV82" s="52"/>
      <c r="BW82" s="52"/>
      <c r="BX82" s="52"/>
      <c r="BY82" s="52"/>
      <c r="BZ82" s="52"/>
      <c r="CA82" s="52"/>
      <c r="CB82" s="52"/>
      <c r="CC82" s="52"/>
      <c r="CD82" s="52"/>
      <c r="CE82" s="52"/>
      <c r="CF82" s="52"/>
      <c r="CG82" s="52"/>
      <c r="CH82" s="52"/>
      <c r="CI82" s="52"/>
      <c r="CJ82" s="52"/>
      <c r="CK82" s="52"/>
      <c r="CL82" s="52"/>
      <c r="CM82" s="52"/>
      <c r="CN82" s="52"/>
      <c r="CO82" s="52"/>
      <c r="CP82" s="52"/>
      <c r="CQ82" s="52"/>
      <c r="CR82" s="52"/>
      <c r="CS82" s="52"/>
      <c r="CT82" s="52"/>
      <c r="CU82" s="52"/>
      <c r="CV82" s="52"/>
      <c r="CW82" s="52"/>
      <c r="CX82" s="52"/>
      <c r="CY82" s="52"/>
      <c r="CZ82" s="52"/>
      <c r="DA82" s="52"/>
      <c r="DB82" s="52"/>
      <c r="DC82" s="52"/>
      <c r="DD82" s="52"/>
      <c r="DE82" s="52"/>
      <c r="DF82" s="52"/>
      <c r="DG82" s="52"/>
      <c r="DH82" s="52"/>
      <c r="DI82" s="52"/>
      <c r="DJ82" s="52"/>
      <c r="DK82" s="52"/>
      <c r="DL82" s="52"/>
      <c r="DM82" s="52"/>
      <c r="DN82" s="52"/>
      <c r="DO82" s="52"/>
      <c r="DP82" s="52"/>
      <c r="DQ82" s="52"/>
      <c r="DR82" s="52"/>
      <c r="DS82" s="52"/>
      <c r="DT82" s="52"/>
      <c r="DU82" s="52"/>
      <c r="DV82" s="52"/>
      <c r="DW82" s="52"/>
      <c r="DX82" s="52"/>
      <c r="DY82" s="52"/>
      <c r="DZ82" s="52"/>
      <c r="EA82" s="52"/>
      <c r="EB82" s="52"/>
      <c r="EC82" s="52"/>
      <c r="ED82" s="52"/>
      <c r="EE82" s="52"/>
      <c r="EF82" s="52"/>
      <c r="EG82" s="52"/>
      <c r="EH82" s="52"/>
      <c r="EI82" s="52"/>
      <c r="EJ82" s="52"/>
      <c r="EK82" s="52"/>
      <c r="EL82" s="52"/>
      <c r="EM82" s="52"/>
      <c r="EN82" s="52"/>
      <c r="EO82" s="52"/>
      <c r="EP82" s="52"/>
      <c r="EQ82" s="52"/>
      <c r="ER82" s="52"/>
      <c r="ES82" s="52"/>
      <c r="ET82" s="52"/>
      <c r="EU82" s="52"/>
      <c r="EV82" s="52"/>
      <c r="EW82" s="52"/>
      <c r="EX82" s="52"/>
      <c r="EY82" s="52"/>
      <c r="EZ82" s="52"/>
      <c r="FA82" s="52"/>
      <c r="FB82" s="52"/>
      <c r="FC82" s="52"/>
      <c r="FD82" s="52"/>
      <c r="FE82" s="52"/>
      <c r="FF82" s="52"/>
      <c r="FG82" s="52"/>
      <c r="FH82" s="52"/>
      <c r="FI82" s="52"/>
      <c r="FJ82" s="52"/>
      <c r="FK82" s="52"/>
      <c r="FL82" s="52"/>
      <c r="FM82" s="52"/>
      <c r="FN82" s="52"/>
      <c r="FO82" s="52"/>
      <c r="FP82" s="52"/>
      <c r="FQ82" s="52"/>
      <c r="FR82" s="52"/>
      <c r="FS82" s="52"/>
      <c r="FT82" s="52"/>
      <c r="FU82" s="52"/>
      <c r="FV82" s="52"/>
      <c r="FW82" s="52"/>
      <c r="FX82" s="52"/>
      <c r="FY82" s="52"/>
      <c r="FZ82" s="52"/>
      <c r="GA82" s="52"/>
      <c r="GB82" s="52"/>
      <c r="GC82" s="52"/>
      <c r="GD82" s="52"/>
      <c r="GE82" s="52"/>
      <c r="GF82" s="52"/>
      <c r="GG82" s="52"/>
      <c r="GH82" s="52"/>
      <c r="GI82" s="52"/>
      <c r="GJ82" s="52"/>
      <c r="GK82" s="52"/>
      <c r="GL82" s="52"/>
      <c r="GM82" s="52"/>
      <c r="GN82" s="52"/>
      <c r="GO82" s="52"/>
      <c r="GP82" s="52"/>
      <c r="GQ82" s="52"/>
      <c r="GR82" s="52"/>
      <c r="GS82" s="52"/>
      <c r="GT82" s="52"/>
      <c r="GU82" s="52"/>
      <c r="GV82" s="52"/>
      <c r="GW82" s="52"/>
      <c r="GX82" s="52"/>
      <c r="GY82" s="52"/>
      <c r="GZ82" s="52"/>
      <c r="HA82" s="52"/>
      <c r="HB82" s="52"/>
      <c r="HC82" s="52"/>
      <c r="HD82" s="52"/>
      <c r="HE82" s="52"/>
      <c r="HF82" s="52"/>
      <c r="HG82" s="52"/>
      <c r="HH82" s="52"/>
      <c r="HI82" s="52"/>
      <c r="HJ82" s="52"/>
      <c r="HK82" s="52"/>
      <c r="HL82" s="52"/>
      <c r="HM82" s="52"/>
      <c r="HN82" s="52"/>
      <c r="HO82" s="52"/>
      <c r="HP82" s="52"/>
      <c r="HQ82" s="52"/>
      <c r="HR82" s="52"/>
      <c r="HS82" s="52"/>
      <c r="HT82" s="52"/>
      <c r="HU82" s="52"/>
      <c r="HV82" s="52"/>
      <c r="HW82" s="52"/>
      <c r="HX82" s="52"/>
      <c r="HY82" s="52"/>
      <c r="HZ82" s="52"/>
      <c r="IA82" s="52"/>
      <c r="IB82" s="52"/>
      <c r="IC82" s="52"/>
      <c r="ID82" s="52"/>
      <c r="IE82" s="52"/>
      <c r="IF82" s="52"/>
      <c r="IG82" s="52"/>
      <c r="IH82" s="52"/>
      <c r="II82" s="52"/>
      <c r="IJ82" s="52"/>
      <c r="IK82" s="52"/>
      <c r="IL82" s="52"/>
      <c r="IM82" s="52"/>
      <c r="IN82" s="52"/>
      <c r="IO82" s="52"/>
      <c r="IP82" s="52"/>
      <c r="IQ82" s="52"/>
      <c r="IR82" s="52"/>
      <c r="IS82" s="52"/>
      <c r="IT82" s="52"/>
      <c r="IU82" s="52"/>
      <c r="IV82" s="52"/>
    </row>
    <row r="83" ht="14.25" spans="1:256">
      <c r="A83" s="128" t="s">
        <v>2092</v>
      </c>
      <c r="B83" s="101">
        <v>212</v>
      </c>
      <c r="C83" s="91" t="s">
        <v>2093</v>
      </c>
      <c r="D83" s="91"/>
      <c r="E83" s="93"/>
      <c r="F83" s="98"/>
      <c r="G83" s="129"/>
      <c r="H83" s="129"/>
      <c r="I83" s="124"/>
      <c r="J83" s="52"/>
      <c r="K83" s="52"/>
      <c r="L83" s="52"/>
      <c r="M83" s="52"/>
      <c r="N83" s="52"/>
      <c r="O83" s="52"/>
      <c r="P83" s="52"/>
      <c r="Q83" s="52"/>
      <c r="R83" s="52"/>
      <c r="S83" s="52"/>
      <c r="T83" s="52"/>
      <c r="U83" s="52"/>
      <c r="V83" s="52"/>
      <c r="W83" s="52"/>
      <c r="X83" s="52"/>
      <c r="Y83" s="52"/>
      <c r="Z83" s="52"/>
      <c r="AA83" s="52"/>
      <c r="AB83" s="52"/>
      <c r="AC83" s="52"/>
      <c r="AD83" s="52"/>
      <c r="AE83" s="52"/>
      <c r="AF83" s="52"/>
      <c r="AG83" s="52"/>
      <c r="AH83" s="52"/>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2"/>
      <c r="BM83" s="52"/>
      <c r="BN83" s="52"/>
      <c r="BO83" s="52"/>
      <c r="BP83" s="52"/>
      <c r="BQ83" s="52"/>
      <c r="BR83" s="52"/>
      <c r="BS83" s="52"/>
      <c r="BT83" s="52"/>
      <c r="BU83" s="52"/>
      <c r="BV83" s="52"/>
      <c r="BW83" s="52"/>
      <c r="BX83" s="52"/>
      <c r="BY83" s="52"/>
      <c r="BZ83" s="52"/>
      <c r="CA83" s="52"/>
      <c r="CB83" s="52"/>
      <c r="CC83" s="52"/>
      <c r="CD83" s="52"/>
      <c r="CE83" s="52"/>
      <c r="CF83" s="52"/>
      <c r="CG83" s="52"/>
      <c r="CH83" s="52"/>
      <c r="CI83" s="52"/>
      <c r="CJ83" s="52"/>
      <c r="CK83" s="52"/>
      <c r="CL83" s="52"/>
      <c r="CM83" s="52"/>
      <c r="CN83" s="52"/>
      <c r="CO83" s="52"/>
      <c r="CP83" s="52"/>
      <c r="CQ83" s="52"/>
      <c r="CR83" s="52"/>
      <c r="CS83" s="52"/>
      <c r="CT83" s="52"/>
      <c r="CU83" s="52"/>
      <c r="CV83" s="52"/>
      <c r="CW83" s="52"/>
      <c r="CX83" s="52"/>
      <c r="CY83" s="52"/>
      <c r="CZ83" s="52"/>
      <c r="DA83" s="52"/>
      <c r="DB83" s="52"/>
      <c r="DC83" s="52"/>
      <c r="DD83" s="52"/>
      <c r="DE83" s="52"/>
      <c r="DF83" s="52"/>
      <c r="DG83" s="52"/>
      <c r="DH83" s="52"/>
      <c r="DI83" s="52"/>
      <c r="DJ83" s="52"/>
      <c r="DK83" s="52"/>
      <c r="DL83" s="52"/>
      <c r="DM83" s="52"/>
      <c r="DN83" s="52"/>
      <c r="DO83" s="52"/>
      <c r="DP83" s="52"/>
      <c r="DQ83" s="52"/>
      <c r="DR83" s="52"/>
      <c r="DS83" s="52"/>
      <c r="DT83" s="52"/>
      <c r="DU83" s="52"/>
      <c r="DV83" s="52"/>
      <c r="DW83" s="52"/>
      <c r="DX83" s="52"/>
      <c r="DY83" s="52"/>
      <c r="DZ83" s="52"/>
      <c r="EA83" s="52"/>
      <c r="EB83" s="52"/>
      <c r="EC83" s="52"/>
      <c r="ED83" s="52"/>
      <c r="EE83" s="52"/>
      <c r="EF83" s="52"/>
      <c r="EG83" s="52"/>
      <c r="EH83" s="52"/>
      <c r="EI83" s="52"/>
      <c r="EJ83" s="52"/>
      <c r="EK83" s="52"/>
      <c r="EL83" s="52"/>
      <c r="EM83" s="52"/>
      <c r="EN83" s="52"/>
      <c r="EO83" s="52"/>
      <c r="EP83" s="52"/>
      <c r="EQ83" s="52"/>
      <c r="ER83" s="52"/>
      <c r="ES83" s="52"/>
      <c r="ET83" s="52"/>
      <c r="EU83" s="52"/>
      <c r="EV83" s="52"/>
      <c r="EW83" s="52"/>
      <c r="EX83" s="52"/>
      <c r="EY83" s="52"/>
      <c r="EZ83" s="52"/>
      <c r="FA83" s="52"/>
      <c r="FB83" s="52"/>
      <c r="FC83" s="52"/>
      <c r="FD83" s="52"/>
      <c r="FE83" s="52"/>
      <c r="FF83" s="52"/>
      <c r="FG83" s="52"/>
      <c r="FH83" s="52"/>
      <c r="FI83" s="52"/>
      <c r="FJ83" s="52"/>
      <c r="FK83" s="52"/>
      <c r="FL83" s="52"/>
      <c r="FM83" s="52"/>
      <c r="FN83" s="52"/>
      <c r="FO83" s="52"/>
      <c r="FP83" s="52"/>
      <c r="FQ83" s="52"/>
      <c r="FR83" s="52"/>
      <c r="FS83" s="52"/>
      <c r="FT83" s="52"/>
      <c r="FU83" s="52"/>
      <c r="FV83" s="52"/>
      <c r="FW83" s="52"/>
      <c r="FX83" s="52"/>
      <c r="FY83" s="52"/>
      <c r="FZ83" s="52"/>
      <c r="GA83" s="52"/>
      <c r="GB83" s="52"/>
      <c r="GC83" s="52"/>
      <c r="GD83" s="52"/>
      <c r="GE83" s="52"/>
      <c r="GF83" s="52"/>
      <c r="GG83" s="52"/>
      <c r="GH83" s="52"/>
      <c r="GI83" s="52"/>
      <c r="GJ83" s="52"/>
      <c r="GK83" s="52"/>
      <c r="GL83" s="52"/>
      <c r="GM83" s="52"/>
      <c r="GN83" s="52"/>
      <c r="GO83" s="52"/>
      <c r="GP83" s="52"/>
      <c r="GQ83" s="52"/>
      <c r="GR83" s="52"/>
      <c r="GS83" s="52"/>
      <c r="GT83" s="52"/>
      <c r="GU83" s="52"/>
      <c r="GV83" s="52"/>
      <c r="GW83" s="52"/>
      <c r="GX83" s="52"/>
      <c r="GY83" s="52"/>
      <c r="GZ83" s="52"/>
      <c r="HA83" s="52"/>
      <c r="HB83" s="52"/>
      <c r="HC83" s="52"/>
      <c r="HD83" s="52"/>
      <c r="HE83" s="52"/>
      <c r="HF83" s="52"/>
      <c r="HG83" s="52"/>
      <c r="HH83" s="52"/>
      <c r="HI83" s="52"/>
      <c r="HJ83" s="52"/>
      <c r="HK83" s="52"/>
      <c r="HL83" s="52"/>
      <c r="HM83" s="52"/>
      <c r="HN83" s="52"/>
      <c r="HO83" s="52"/>
      <c r="HP83" s="52"/>
      <c r="HQ83" s="52"/>
      <c r="HR83" s="52"/>
      <c r="HS83" s="52"/>
      <c r="HT83" s="52"/>
      <c r="HU83" s="52"/>
      <c r="HV83" s="52"/>
      <c r="HW83" s="52"/>
      <c r="HX83" s="52"/>
      <c r="HY83" s="52"/>
      <c r="HZ83" s="52"/>
      <c r="IA83" s="52"/>
      <c r="IB83" s="52"/>
      <c r="IC83" s="52"/>
      <c r="ID83" s="52"/>
      <c r="IE83" s="52"/>
      <c r="IF83" s="52"/>
      <c r="IG83" s="52"/>
      <c r="IH83" s="52"/>
      <c r="II83" s="52"/>
      <c r="IJ83" s="52"/>
      <c r="IK83" s="52"/>
      <c r="IL83" s="52"/>
      <c r="IM83" s="52"/>
      <c r="IN83" s="52"/>
      <c r="IO83" s="52"/>
      <c r="IP83" s="52"/>
      <c r="IQ83" s="52"/>
      <c r="IR83" s="52"/>
      <c r="IS83" s="52"/>
      <c r="IT83" s="52"/>
      <c r="IU83" s="52"/>
      <c r="IV83" s="52"/>
    </row>
    <row r="84" ht="14.25" spans="1:256">
      <c r="A84" s="128"/>
      <c r="B84" s="101"/>
      <c r="C84" s="91"/>
      <c r="D84" s="91"/>
      <c r="E84" s="93"/>
      <c r="F84" s="98"/>
      <c r="G84" s="129"/>
      <c r="H84" s="129"/>
      <c r="I84" s="124"/>
      <c r="J84" s="52"/>
      <c r="K84" s="52"/>
      <c r="L84" s="52"/>
      <c r="M84" s="52"/>
      <c r="N84" s="52"/>
      <c r="O84" s="52"/>
      <c r="P84" s="52"/>
      <c r="Q84" s="52"/>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52"/>
      <c r="CD84" s="52"/>
      <c r="CE84" s="52"/>
      <c r="CF84" s="52"/>
      <c r="CG84" s="52"/>
      <c r="CH84" s="52"/>
      <c r="CI84" s="52"/>
      <c r="CJ84" s="52"/>
      <c r="CK84" s="52"/>
      <c r="CL84" s="52"/>
      <c r="CM84" s="52"/>
      <c r="CN84" s="52"/>
      <c r="CO84" s="52"/>
      <c r="CP84" s="52"/>
      <c r="CQ84" s="52"/>
      <c r="CR84" s="52"/>
      <c r="CS84" s="52"/>
      <c r="CT84" s="52"/>
      <c r="CU84" s="52"/>
      <c r="CV84" s="52"/>
      <c r="CW84" s="52"/>
      <c r="CX84" s="52"/>
      <c r="CY84" s="52"/>
      <c r="CZ84" s="52"/>
      <c r="DA84" s="52"/>
      <c r="DB84" s="52"/>
      <c r="DC84" s="52"/>
      <c r="DD84" s="52"/>
      <c r="DE84" s="52"/>
      <c r="DF84" s="52"/>
      <c r="DG84" s="52"/>
      <c r="DH84" s="52"/>
      <c r="DI84" s="52"/>
      <c r="DJ84" s="52"/>
      <c r="DK84" s="52"/>
      <c r="DL84" s="52"/>
      <c r="DM84" s="52"/>
      <c r="DN84" s="52"/>
      <c r="DO84" s="52"/>
      <c r="DP84" s="52"/>
      <c r="DQ84" s="52"/>
      <c r="DR84" s="52"/>
      <c r="DS84" s="52"/>
      <c r="DT84" s="52"/>
      <c r="DU84" s="52"/>
      <c r="DV84" s="52"/>
      <c r="DW84" s="52"/>
      <c r="DX84" s="52"/>
      <c r="DY84" s="52"/>
      <c r="DZ84" s="52"/>
      <c r="EA84" s="52"/>
      <c r="EB84" s="52"/>
      <c r="EC84" s="52"/>
      <c r="ED84" s="52"/>
      <c r="EE84" s="52"/>
      <c r="EF84" s="52"/>
      <c r="EG84" s="52"/>
      <c r="EH84" s="52"/>
      <c r="EI84" s="52"/>
      <c r="EJ84" s="52"/>
      <c r="EK84" s="52"/>
      <c r="EL84" s="52"/>
      <c r="EM84" s="52"/>
      <c r="EN84" s="52"/>
      <c r="EO84" s="52"/>
      <c r="EP84" s="52"/>
      <c r="EQ84" s="52"/>
      <c r="ER84" s="52"/>
      <c r="ES84" s="52"/>
      <c r="ET84" s="52"/>
      <c r="EU84" s="52"/>
      <c r="EV84" s="52"/>
      <c r="EW84" s="52"/>
      <c r="EX84" s="52"/>
      <c r="EY84" s="52"/>
      <c r="EZ84" s="52"/>
      <c r="FA84" s="52"/>
      <c r="FB84" s="52"/>
      <c r="FC84" s="52"/>
      <c r="FD84" s="52"/>
      <c r="FE84" s="52"/>
      <c r="FF84" s="52"/>
      <c r="FG84" s="52"/>
      <c r="FH84" s="52"/>
      <c r="FI84" s="52"/>
      <c r="FJ84" s="52"/>
      <c r="FK84" s="52"/>
      <c r="FL84" s="52"/>
      <c r="FM84" s="52"/>
      <c r="FN84" s="52"/>
      <c r="FO84" s="52"/>
      <c r="FP84" s="52"/>
      <c r="FQ84" s="52"/>
      <c r="FR84" s="52"/>
      <c r="FS84" s="52"/>
      <c r="FT84" s="52"/>
      <c r="FU84" s="52"/>
      <c r="FV84" s="52"/>
      <c r="FW84" s="52"/>
      <c r="FX84" s="52"/>
      <c r="FY84" s="52"/>
      <c r="FZ84" s="52"/>
      <c r="GA84" s="52"/>
      <c r="GB84" s="52"/>
      <c r="GC84" s="52"/>
      <c r="GD84" s="52"/>
      <c r="GE84" s="52"/>
      <c r="GF84" s="52"/>
      <c r="GG84" s="52"/>
      <c r="GH84" s="52"/>
      <c r="GI84" s="52"/>
      <c r="GJ84" s="52"/>
      <c r="GK84" s="52"/>
      <c r="GL84" s="52"/>
      <c r="GM84" s="52"/>
      <c r="GN84" s="52"/>
      <c r="GO84" s="52"/>
      <c r="GP84" s="52"/>
      <c r="GQ84" s="52"/>
      <c r="GR84" s="52"/>
      <c r="GS84" s="52"/>
      <c r="GT84" s="52"/>
      <c r="GU84" s="52"/>
      <c r="GV84" s="52"/>
      <c r="GW84" s="52"/>
      <c r="GX84" s="52"/>
      <c r="GY84" s="52"/>
      <c r="GZ84" s="52"/>
      <c r="HA84" s="52"/>
      <c r="HB84" s="52"/>
      <c r="HC84" s="52"/>
      <c r="HD84" s="52"/>
      <c r="HE84" s="52"/>
      <c r="HF84" s="52"/>
      <c r="HG84" s="52"/>
      <c r="HH84" s="52"/>
      <c r="HI84" s="52"/>
      <c r="HJ84" s="52"/>
      <c r="HK84" s="52"/>
      <c r="HL84" s="52"/>
      <c r="HM84" s="52"/>
      <c r="HN84" s="52"/>
      <c r="HO84" s="52"/>
      <c r="HP84" s="52"/>
      <c r="HQ84" s="52"/>
      <c r="HR84" s="52"/>
      <c r="HS84" s="52"/>
      <c r="HT84" s="52"/>
      <c r="HU84" s="52"/>
      <c r="HV84" s="52"/>
      <c r="HW84" s="52"/>
      <c r="HX84" s="52"/>
      <c r="HY84" s="52"/>
      <c r="HZ84" s="52"/>
      <c r="IA84" s="52"/>
      <c r="IB84" s="52"/>
      <c r="IC84" s="52"/>
      <c r="ID84" s="52"/>
      <c r="IE84" s="52"/>
      <c r="IF84" s="52"/>
      <c r="IG84" s="52"/>
      <c r="IH84" s="52"/>
      <c r="II84" s="52"/>
      <c r="IJ84" s="52"/>
      <c r="IK84" s="52"/>
      <c r="IL84" s="52"/>
      <c r="IM84" s="52"/>
      <c r="IN84" s="52"/>
      <c r="IO84" s="52"/>
      <c r="IP84" s="52"/>
      <c r="IQ84" s="52"/>
      <c r="IR84" s="52"/>
      <c r="IS84" s="52"/>
      <c r="IT84" s="52"/>
      <c r="IU84" s="52"/>
      <c r="IV84" s="52"/>
    </row>
    <row r="85" ht="14.25" spans="1:256">
      <c r="A85" s="128"/>
      <c r="B85" s="101"/>
      <c r="C85" s="91"/>
      <c r="D85" s="91"/>
      <c r="E85" s="93"/>
      <c r="F85" s="98"/>
      <c r="G85" s="129"/>
      <c r="H85" s="129"/>
      <c r="I85" s="124"/>
      <c r="J85" s="52"/>
      <c r="K85" s="52"/>
      <c r="L85" s="52"/>
      <c r="M85" s="52"/>
      <c r="N85" s="52"/>
      <c r="O85" s="52"/>
      <c r="P85" s="52"/>
      <c r="Q85" s="52"/>
      <c r="R85" s="52"/>
      <c r="S85" s="52"/>
      <c r="T85" s="52"/>
      <c r="U85" s="52"/>
      <c r="V85" s="52"/>
      <c r="W85" s="52"/>
      <c r="X85" s="52"/>
      <c r="Y85" s="52"/>
      <c r="Z85" s="52"/>
      <c r="AA85" s="52"/>
      <c r="AB85" s="52"/>
      <c r="AC85" s="52"/>
      <c r="AD85" s="52"/>
      <c r="AE85" s="52"/>
      <c r="AF85" s="52"/>
      <c r="AG85" s="52"/>
      <c r="AH85" s="52"/>
      <c r="AI85" s="52"/>
      <c r="AJ85" s="52"/>
      <c r="AK85" s="52"/>
      <c r="AL85" s="52"/>
      <c r="AM85" s="52"/>
      <c r="AN85" s="52"/>
      <c r="AO85" s="52"/>
      <c r="AP85" s="52"/>
      <c r="AQ85" s="52"/>
      <c r="AR85" s="52"/>
      <c r="AS85" s="52"/>
      <c r="AT85" s="52"/>
      <c r="AU85" s="52"/>
      <c r="AV85" s="52"/>
      <c r="AW85" s="52"/>
      <c r="AX85" s="52"/>
      <c r="AY85" s="52"/>
      <c r="AZ85" s="52"/>
      <c r="BA85" s="52"/>
      <c r="BB85" s="52"/>
      <c r="BC85" s="52"/>
      <c r="BD85" s="52"/>
      <c r="BE85" s="52"/>
      <c r="BF85" s="52"/>
      <c r="BG85" s="52"/>
      <c r="BH85" s="52"/>
      <c r="BI85" s="52"/>
      <c r="BJ85" s="52"/>
      <c r="BK85" s="52"/>
      <c r="BL85" s="52"/>
      <c r="BM85" s="52"/>
      <c r="BN85" s="52"/>
      <c r="BO85" s="52"/>
      <c r="BP85" s="52"/>
      <c r="BQ85" s="52"/>
      <c r="BR85" s="52"/>
      <c r="BS85" s="52"/>
      <c r="BT85" s="52"/>
      <c r="BU85" s="52"/>
      <c r="BV85" s="52"/>
      <c r="BW85" s="52"/>
      <c r="BX85" s="52"/>
      <c r="BY85" s="52"/>
      <c r="BZ85" s="52"/>
      <c r="CA85" s="52"/>
      <c r="CB85" s="52"/>
      <c r="CC85" s="52"/>
      <c r="CD85" s="52"/>
      <c r="CE85" s="52"/>
      <c r="CF85" s="52"/>
      <c r="CG85" s="52"/>
      <c r="CH85" s="52"/>
      <c r="CI85" s="52"/>
      <c r="CJ85" s="52"/>
      <c r="CK85" s="52"/>
      <c r="CL85" s="52"/>
      <c r="CM85" s="52"/>
      <c r="CN85" s="52"/>
      <c r="CO85" s="52"/>
      <c r="CP85" s="52"/>
      <c r="CQ85" s="52"/>
      <c r="CR85" s="52"/>
      <c r="CS85" s="52"/>
      <c r="CT85" s="52"/>
      <c r="CU85" s="52"/>
      <c r="CV85" s="52"/>
      <c r="CW85" s="52"/>
      <c r="CX85" s="52"/>
      <c r="CY85" s="52"/>
      <c r="CZ85" s="52"/>
      <c r="DA85" s="52"/>
      <c r="DB85" s="52"/>
      <c r="DC85" s="52"/>
      <c r="DD85" s="52"/>
      <c r="DE85" s="52"/>
      <c r="DF85" s="52"/>
      <c r="DG85" s="52"/>
      <c r="DH85" s="52"/>
      <c r="DI85" s="52"/>
      <c r="DJ85" s="52"/>
      <c r="DK85" s="52"/>
      <c r="DL85" s="52"/>
      <c r="DM85" s="52"/>
      <c r="DN85" s="52"/>
      <c r="DO85" s="52"/>
      <c r="DP85" s="52"/>
      <c r="DQ85" s="52"/>
      <c r="DR85" s="52"/>
      <c r="DS85" s="52"/>
      <c r="DT85" s="52"/>
      <c r="DU85" s="52"/>
      <c r="DV85" s="52"/>
      <c r="DW85" s="52"/>
      <c r="DX85" s="52"/>
      <c r="DY85" s="52"/>
      <c r="DZ85" s="52"/>
      <c r="EA85" s="52"/>
      <c r="EB85" s="52"/>
      <c r="EC85" s="52"/>
      <c r="ED85" s="52"/>
      <c r="EE85" s="52"/>
      <c r="EF85" s="52"/>
      <c r="EG85" s="52"/>
      <c r="EH85" s="52"/>
      <c r="EI85" s="52"/>
      <c r="EJ85" s="52"/>
      <c r="EK85" s="52"/>
      <c r="EL85" s="52"/>
      <c r="EM85" s="52"/>
      <c r="EN85" s="52"/>
      <c r="EO85" s="52"/>
      <c r="EP85" s="52"/>
      <c r="EQ85" s="52"/>
      <c r="ER85" s="52"/>
      <c r="ES85" s="52"/>
      <c r="ET85" s="52"/>
      <c r="EU85" s="52"/>
      <c r="EV85" s="52"/>
      <c r="EW85" s="52"/>
      <c r="EX85" s="52"/>
      <c r="EY85" s="52"/>
      <c r="EZ85" s="52"/>
      <c r="FA85" s="52"/>
      <c r="FB85" s="52"/>
      <c r="FC85" s="52"/>
      <c r="FD85" s="52"/>
      <c r="FE85" s="52"/>
      <c r="FF85" s="52"/>
      <c r="FG85" s="52"/>
      <c r="FH85" s="52"/>
      <c r="FI85" s="52"/>
      <c r="FJ85" s="52"/>
      <c r="FK85" s="52"/>
      <c r="FL85" s="52"/>
      <c r="FM85" s="52"/>
      <c r="FN85" s="52"/>
      <c r="FO85" s="52"/>
      <c r="FP85" s="52"/>
      <c r="FQ85" s="52"/>
      <c r="FR85" s="52"/>
      <c r="FS85" s="52"/>
      <c r="FT85" s="52"/>
      <c r="FU85" s="52"/>
      <c r="FV85" s="52"/>
      <c r="FW85" s="52"/>
      <c r="FX85" s="52"/>
      <c r="FY85" s="52"/>
      <c r="FZ85" s="52"/>
      <c r="GA85" s="52"/>
      <c r="GB85" s="52"/>
      <c r="GC85" s="52"/>
      <c r="GD85" s="52"/>
      <c r="GE85" s="52"/>
      <c r="GF85" s="52"/>
      <c r="GG85" s="52"/>
      <c r="GH85" s="52"/>
      <c r="GI85" s="52"/>
      <c r="GJ85" s="52"/>
      <c r="GK85" s="52"/>
      <c r="GL85" s="52"/>
      <c r="GM85" s="52"/>
      <c r="GN85" s="52"/>
      <c r="GO85" s="52"/>
      <c r="GP85" s="52"/>
      <c r="GQ85" s="52"/>
      <c r="GR85" s="52"/>
      <c r="GS85" s="52"/>
      <c r="GT85" s="52"/>
      <c r="GU85" s="52"/>
      <c r="GV85" s="52"/>
      <c r="GW85" s="52"/>
      <c r="GX85" s="52"/>
      <c r="GY85" s="52"/>
      <c r="GZ85" s="52"/>
      <c r="HA85" s="52"/>
      <c r="HB85" s="52"/>
      <c r="HC85" s="52"/>
      <c r="HD85" s="52"/>
      <c r="HE85" s="52"/>
      <c r="HF85" s="52"/>
      <c r="HG85" s="52"/>
      <c r="HH85" s="52"/>
      <c r="HI85" s="52"/>
      <c r="HJ85" s="52"/>
      <c r="HK85" s="52"/>
      <c r="HL85" s="52"/>
      <c r="HM85" s="52"/>
      <c r="HN85" s="52"/>
      <c r="HO85" s="52"/>
      <c r="HP85" s="52"/>
      <c r="HQ85" s="52"/>
      <c r="HR85" s="52"/>
      <c r="HS85" s="52"/>
      <c r="HT85" s="52"/>
      <c r="HU85" s="52"/>
      <c r="HV85" s="52"/>
      <c r="HW85" s="52"/>
      <c r="HX85" s="52"/>
      <c r="HY85" s="52"/>
      <c r="HZ85" s="52"/>
      <c r="IA85" s="52"/>
      <c r="IB85" s="52"/>
      <c r="IC85" s="52"/>
      <c r="ID85" s="52"/>
      <c r="IE85" s="52"/>
      <c r="IF85" s="52"/>
      <c r="IG85" s="52"/>
      <c r="IH85" s="52"/>
      <c r="II85" s="52"/>
      <c r="IJ85" s="52"/>
      <c r="IK85" s="52"/>
      <c r="IL85" s="52"/>
      <c r="IM85" s="52"/>
      <c r="IN85" s="52"/>
      <c r="IO85" s="52"/>
      <c r="IP85" s="52"/>
      <c r="IQ85" s="52"/>
      <c r="IR85" s="52"/>
      <c r="IS85" s="52"/>
      <c r="IT85" s="52"/>
      <c r="IU85" s="52"/>
      <c r="IV85" s="52"/>
    </row>
    <row r="86" ht="14.25" spans="1:256">
      <c r="A86" s="128" t="s">
        <v>2094</v>
      </c>
      <c r="B86" s="101">
        <v>212</v>
      </c>
      <c r="C86" s="91" t="s">
        <v>2095</v>
      </c>
      <c r="D86" s="91"/>
      <c r="E86" s="93"/>
      <c r="F86" s="98"/>
      <c r="G86" s="129"/>
      <c r="H86" s="129"/>
      <c r="I86" s="124"/>
      <c r="J86" s="52"/>
      <c r="K86" s="52"/>
      <c r="L86" s="52"/>
      <c r="M86" s="52"/>
      <c r="N86" s="52"/>
      <c r="O86" s="52"/>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c r="BG86" s="52"/>
      <c r="BH86" s="52"/>
      <c r="BI86" s="52"/>
      <c r="BJ86" s="52"/>
      <c r="BK86" s="52"/>
      <c r="BL86" s="52"/>
      <c r="BM86" s="52"/>
      <c r="BN86" s="52"/>
      <c r="BO86" s="52"/>
      <c r="BP86" s="52"/>
      <c r="BQ86" s="52"/>
      <c r="BR86" s="52"/>
      <c r="BS86" s="52"/>
      <c r="BT86" s="52"/>
      <c r="BU86" s="52"/>
      <c r="BV86" s="52"/>
      <c r="BW86" s="52"/>
      <c r="BX86" s="52"/>
      <c r="BY86" s="52"/>
      <c r="BZ86" s="52"/>
      <c r="CA86" s="52"/>
      <c r="CB86" s="52"/>
      <c r="CC86" s="52"/>
      <c r="CD86" s="52"/>
      <c r="CE86" s="52"/>
      <c r="CF86" s="52"/>
      <c r="CG86" s="52"/>
      <c r="CH86" s="52"/>
      <c r="CI86" s="52"/>
      <c r="CJ86" s="52"/>
      <c r="CK86" s="52"/>
      <c r="CL86" s="52"/>
      <c r="CM86" s="52"/>
      <c r="CN86" s="52"/>
      <c r="CO86" s="52"/>
      <c r="CP86" s="52"/>
      <c r="CQ86" s="52"/>
      <c r="CR86" s="52"/>
      <c r="CS86" s="52"/>
      <c r="CT86" s="52"/>
      <c r="CU86" s="52"/>
      <c r="CV86" s="52"/>
      <c r="CW86" s="52"/>
      <c r="CX86" s="52"/>
      <c r="CY86" s="52"/>
      <c r="CZ86" s="52"/>
      <c r="DA86" s="52"/>
      <c r="DB86" s="52"/>
      <c r="DC86" s="52"/>
      <c r="DD86" s="52"/>
      <c r="DE86" s="52"/>
      <c r="DF86" s="52"/>
      <c r="DG86" s="52"/>
      <c r="DH86" s="52"/>
      <c r="DI86" s="52"/>
      <c r="DJ86" s="52"/>
      <c r="DK86" s="52"/>
      <c r="DL86" s="52"/>
      <c r="DM86" s="52"/>
      <c r="DN86" s="52"/>
      <c r="DO86" s="52"/>
      <c r="DP86" s="52"/>
      <c r="DQ86" s="52"/>
      <c r="DR86" s="52"/>
      <c r="DS86" s="52"/>
      <c r="DT86" s="52"/>
      <c r="DU86" s="52"/>
      <c r="DV86" s="52"/>
      <c r="DW86" s="52"/>
      <c r="DX86" s="52"/>
      <c r="DY86" s="52"/>
      <c r="DZ86" s="52"/>
      <c r="EA86" s="52"/>
      <c r="EB86" s="52"/>
      <c r="EC86" s="52"/>
      <c r="ED86" s="52"/>
      <c r="EE86" s="52"/>
      <c r="EF86" s="52"/>
      <c r="EG86" s="52"/>
      <c r="EH86" s="52"/>
      <c r="EI86" s="52"/>
      <c r="EJ86" s="52"/>
      <c r="EK86" s="52"/>
      <c r="EL86" s="52"/>
      <c r="EM86" s="52"/>
      <c r="EN86" s="52"/>
      <c r="EO86" s="52"/>
      <c r="EP86" s="52"/>
      <c r="EQ86" s="52"/>
      <c r="ER86" s="52"/>
      <c r="ES86" s="52"/>
      <c r="ET86" s="52"/>
      <c r="EU86" s="52"/>
      <c r="EV86" s="52"/>
      <c r="EW86" s="52"/>
      <c r="EX86" s="52"/>
      <c r="EY86" s="52"/>
      <c r="EZ86" s="52"/>
      <c r="FA86" s="52"/>
      <c r="FB86" s="52"/>
      <c r="FC86" s="52"/>
      <c r="FD86" s="52"/>
      <c r="FE86" s="52"/>
      <c r="FF86" s="52"/>
      <c r="FG86" s="52"/>
      <c r="FH86" s="52"/>
      <c r="FI86" s="52"/>
      <c r="FJ86" s="52"/>
      <c r="FK86" s="52"/>
      <c r="FL86" s="52"/>
      <c r="FM86" s="52"/>
      <c r="FN86" s="52"/>
      <c r="FO86" s="52"/>
      <c r="FP86" s="52"/>
      <c r="FQ86" s="52"/>
      <c r="FR86" s="52"/>
      <c r="FS86" s="52"/>
      <c r="FT86" s="52"/>
      <c r="FU86" s="52"/>
      <c r="FV86" s="52"/>
      <c r="FW86" s="52"/>
      <c r="FX86" s="52"/>
      <c r="FY86" s="52"/>
      <c r="FZ86" s="52"/>
      <c r="GA86" s="52"/>
      <c r="GB86" s="52"/>
      <c r="GC86" s="52"/>
      <c r="GD86" s="52"/>
      <c r="GE86" s="52"/>
      <c r="GF86" s="52"/>
      <c r="GG86" s="52"/>
      <c r="GH86" s="52"/>
      <c r="GI86" s="52"/>
      <c r="GJ86" s="52"/>
      <c r="GK86" s="52"/>
      <c r="GL86" s="52"/>
      <c r="GM86" s="52"/>
      <c r="GN86" s="52"/>
      <c r="GO86" s="52"/>
      <c r="GP86" s="52"/>
      <c r="GQ86" s="52"/>
      <c r="GR86" s="52"/>
      <c r="GS86" s="52"/>
      <c r="GT86" s="52"/>
      <c r="GU86" s="52"/>
      <c r="GV86" s="52"/>
      <c r="GW86" s="52"/>
      <c r="GX86" s="52"/>
      <c r="GY86" s="52"/>
      <c r="GZ86" s="52"/>
      <c r="HA86" s="52"/>
      <c r="HB86" s="52"/>
      <c r="HC86" s="52"/>
      <c r="HD86" s="52"/>
      <c r="HE86" s="52"/>
      <c r="HF86" s="52"/>
      <c r="HG86" s="52"/>
      <c r="HH86" s="52"/>
      <c r="HI86" s="52"/>
      <c r="HJ86" s="52"/>
      <c r="HK86" s="52"/>
      <c r="HL86" s="52"/>
      <c r="HM86" s="52"/>
      <c r="HN86" s="52"/>
      <c r="HO86" s="52"/>
      <c r="HP86" s="52"/>
      <c r="HQ86" s="52"/>
      <c r="HR86" s="52"/>
      <c r="HS86" s="52"/>
      <c r="HT86" s="52"/>
      <c r="HU86" s="52"/>
      <c r="HV86" s="52"/>
      <c r="HW86" s="52"/>
      <c r="HX86" s="52"/>
      <c r="HY86" s="52"/>
      <c r="HZ86" s="52"/>
      <c r="IA86" s="52"/>
      <c r="IB86" s="52"/>
      <c r="IC86" s="52"/>
      <c r="ID86" s="52"/>
      <c r="IE86" s="52"/>
      <c r="IF86" s="52"/>
      <c r="IG86" s="52"/>
      <c r="IH86" s="52"/>
      <c r="II86" s="52"/>
      <c r="IJ86" s="52"/>
      <c r="IK86" s="52"/>
      <c r="IL86" s="52"/>
      <c r="IM86" s="52"/>
      <c r="IN86" s="52"/>
      <c r="IO86" s="52"/>
      <c r="IP86" s="52"/>
      <c r="IQ86" s="52"/>
      <c r="IR86" s="52"/>
      <c r="IS86" s="52"/>
      <c r="IT86" s="52"/>
      <c r="IU86" s="52"/>
      <c r="IV86" s="52"/>
    </row>
    <row r="87" ht="14.25" spans="1:256">
      <c r="A87" s="128"/>
      <c r="B87" s="101"/>
      <c r="C87" s="91"/>
      <c r="D87" s="91"/>
      <c r="E87" s="93"/>
      <c r="F87" s="98"/>
      <c r="G87" s="129"/>
      <c r="H87" s="129"/>
      <c r="I87" s="124"/>
      <c r="J87" s="52"/>
      <c r="K87" s="52"/>
      <c r="L87" s="52"/>
      <c r="M87" s="52"/>
      <c r="N87" s="52"/>
      <c r="O87" s="52"/>
      <c r="P87" s="52"/>
      <c r="Q87" s="52"/>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c r="BG87" s="52"/>
      <c r="BH87" s="52"/>
      <c r="BI87" s="52"/>
      <c r="BJ87" s="52"/>
      <c r="BK87" s="52"/>
      <c r="BL87" s="52"/>
      <c r="BM87" s="52"/>
      <c r="BN87" s="52"/>
      <c r="BO87" s="52"/>
      <c r="BP87" s="52"/>
      <c r="BQ87" s="52"/>
      <c r="BR87" s="52"/>
      <c r="BS87" s="52"/>
      <c r="BT87" s="52"/>
      <c r="BU87" s="52"/>
      <c r="BV87" s="52"/>
      <c r="BW87" s="52"/>
      <c r="BX87" s="52"/>
      <c r="BY87" s="52"/>
      <c r="BZ87" s="52"/>
      <c r="CA87" s="52"/>
      <c r="CB87" s="52"/>
      <c r="CC87" s="52"/>
      <c r="CD87" s="52"/>
      <c r="CE87" s="52"/>
      <c r="CF87" s="52"/>
      <c r="CG87" s="52"/>
      <c r="CH87" s="52"/>
      <c r="CI87" s="52"/>
      <c r="CJ87" s="52"/>
      <c r="CK87" s="52"/>
      <c r="CL87" s="52"/>
      <c r="CM87" s="52"/>
      <c r="CN87" s="52"/>
      <c r="CO87" s="52"/>
      <c r="CP87" s="52"/>
      <c r="CQ87" s="52"/>
      <c r="CR87" s="52"/>
      <c r="CS87" s="52"/>
      <c r="CT87" s="52"/>
      <c r="CU87" s="52"/>
      <c r="CV87" s="52"/>
      <c r="CW87" s="52"/>
      <c r="CX87" s="52"/>
      <c r="CY87" s="52"/>
      <c r="CZ87" s="52"/>
      <c r="DA87" s="52"/>
      <c r="DB87" s="52"/>
      <c r="DC87" s="52"/>
      <c r="DD87" s="52"/>
      <c r="DE87" s="52"/>
      <c r="DF87" s="52"/>
      <c r="DG87" s="52"/>
      <c r="DH87" s="52"/>
      <c r="DI87" s="52"/>
      <c r="DJ87" s="52"/>
      <c r="DK87" s="52"/>
      <c r="DL87" s="52"/>
      <c r="DM87" s="52"/>
      <c r="DN87" s="52"/>
      <c r="DO87" s="52"/>
      <c r="DP87" s="52"/>
      <c r="DQ87" s="52"/>
      <c r="DR87" s="52"/>
      <c r="DS87" s="52"/>
      <c r="DT87" s="52"/>
      <c r="DU87" s="52"/>
      <c r="DV87" s="52"/>
      <c r="DW87" s="52"/>
      <c r="DX87" s="52"/>
      <c r="DY87" s="52"/>
      <c r="DZ87" s="52"/>
      <c r="EA87" s="52"/>
      <c r="EB87" s="52"/>
      <c r="EC87" s="52"/>
      <c r="ED87" s="52"/>
      <c r="EE87" s="52"/>
      <c r="EF87" s="52"/>
      <c r="EG87" s="52"/>
      <c r="EH87" s="52"/>
      <c r="EI87" s="52"/>
      <c r="EJ87" s="52"/>
      <c r="EK87" s="52"/>
      <c r="EL87" s="52"/>
      <c r="EM87" s="52"/>
      <c r="EN87" s="52"/>
      <c r="EO87" s="52"/>
      <c r="EP87" s="52"/>
      <c r="EQ87" s="52"/>
      <c r="ER87" s="52"/>
      <c r="ES87" s="52"/>
      <c r="ET87" s="52"/>
      <c r="EU87" s="52"/>
      <c r="EV87" s="52"/>
      <c r="EW87" s="52"/>
      <c r="EX87" s="52"/>
      <c r="EY87" s="52"/>
      <c r="EZ87" s="52"/>
      <c r="FA87" s="52"/>
      <c r="FB87" s="52"/>
      <c r="FC87" s="52"/>
      <c r="FD87" s="52"/>
      <c r="FE87" s="52"/>
      <c r="FF87" s="52"/>
      <c r="FG87" s="52"/>
      <c r="FH87" s="52"/>
      <c r="FI87" s="52"/>
      <c r="FJ87" s="52"/>
      <c r="FK87" s="52"/>
      <c r="FL87" s="52"/>
      <c r="FM87" s="52"/>
      <c r="FN87" s="52"/>
      <c r="FO87" s="52"/>
      <c r="FP87" s="52"/>
      <c r="FQ87" s="52"/>
      <c r="FR87" s="52"/>
      <c r="FS87" s="52"/>
      <c r="FT87" s="52"/>
      <c r="FU87" s="52"/>
      <c r="FV87" s="52"/>
      <c r="FW87" s="52"/>
      <c r="FX87" s="52"/>
      <c r="FY87" s="52"/>
      <c r="FZ87" s="52"/>
      <c r="GA87" s="52"/>
      <c r="GB87" s="52"/>
      <c r="GC87" s="52"/>
      <c r="GD87" s="52"/>
      <c r="GE87" s="52"/>
      <c r="GF87" s="52"/>
      <c r="GG87" s="52"/>
      <c r="GH87" s="52"/>
      <c r="GI87" s="52"/>
      <c r="GJ87" s="52"/>
      <c r="GK87" s="52"/>
      <c r="GL87" s="52"/>
      <c r="GM87" s="52"/>
      <c r="GN87" s="52"/>
      <c r="GO87" s="52"/>
      <c r="GP87" s="52"/>
      <c r="GQ87" s="52"/>
      <c r="GR87" s="52"/>
      <c r="GS87" s="52"/>
      <c r="GT87" s="52"/>
      <c r="GU87" s="52"/>
      <c r="GV87" s="52"/>
      <c r="GW87" s="52"/>
      <c r="GX87" s="52"/>
      <c r="GY87" s="52"/>
      <c r="GZ87" s="52"/>
      <c r="HA87" s="52"/>
      <c r="HB87" s="52"/>
      <c r="HC87" s="52"/>
      <c r="HD87" s="52"/>
      <c r="HE87" s="52"/>
      <c r="HF87" s="52"/>
      <c r="HG87" s="52"/>
      <c r="HH87" s="52"/>
      <c r="HI87" s="52"/>
      <c r="HJ87" s="52"/>
      <c r="HK87" s="52"/>
      <c r="HL87" s="52"/>
      <c r="HM87" s="52"/>
      <c r="HN87" s="52"/>
      <c r="HO87" s="52"/>
      <c r="HP87" s="52"/>
      <c r="HQ87" s="52"/>
      <c r="HR87" s="52"/>
      <c r="HS87" s="52"/>
      <c r="HT87" s="52"/>
      <c r="HU87" s="52"/>
      <c r="HV87" s="52"/>
      <c r="HW87" s="52"/>
      <c r="HX87" s="52"/>
      <c r="HY87" s="52"/>
      <c r="HZ87" s="52"/>
      <c r="IA87" s="52"/>
      <c r="IB87" s="52"/>
      <c r="IC87" s="52"/>
      <c r="ID87" s="52"/>
      <c r="IE87" s="52"/>
      <c r="IF87" s="52"/>
      <c r="IG87" s="52"/>
      <c r="IH87" s="52"/>
      <c r="II87" s="52"/>
      <c r="IJ87" s="52"/>
      <c r="IK87" s="52"/>
      <c r="IL87" s="52"/>
      <c r="IM87" s="52"/>
      <c r="IN87" s="52"/>
      <c r="IO87" s="52"/>
      <c r="IP87" s="52"/>
      <c r="IQ87" s="52"/>
      <c r="IR87" s="52"/>
      <c r="IS87" s="52"/>
      <c r="IT87" s="52"/>
      <c r="IU87" s="52"/>
      <c r="IV87" s="52"/>
    </row>
    <row r="88" ht="14.25" spans="1:256">
      <c r="A88" s="128"/>
      <c r="B88" s="101"/>
      <c r="C88" s="91"/>
      <c r="D88" s="91"/>
      <c r="E88" s="93"/>
      <c r="F88" s="98"/>
      <c r="G88" s="129"/>
      <c r="H88" s="129"/>
      <c r="I88" s="124"/>
      <c r="J88" s="52"/>
      <c r="K88" s="52"/>
      <c r="L88" s="52"/>
      <c r="M88" s="52"/>
      <c r="N88" s="52"/>
      <c r="O88" s="52"/>
      <c r="P88" s="52"/>
      <c r="Q88" s="52"/>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c r="BG88" s="52"/>
      <c r="BH88" s="52"/>
      <c r="BI88" s="52"/>
      <c r="BJ88" s="52"/>
      <c r="BK88" s="52"/>
      <c r="BL88" s="52"/>
      <c r="BM88" s="52"/>
      <c r="BN88" s="52"/>
      <c r="BO88" s="52"/>
      <c r="BP88" s="52"/>
      <c r="BQ88" s="52"/>
      <c r="BR88" s="52"/>
      <c r="BS88" s="52"/>
      <c r="BT88" s="52"/>
      <c r="BU88" s="52"/>
      <c r="BV88" s="52"/>
      <c r="BW88" s="52"/>
      <c r="BX88" s="52"/>
      <c r="BY88" s="52"/>
      <c r="BZ88" s="52"/>
      <c r="CA88" s="52"/>
      <c r="CB88" s="52"/>
      <c r="CC88" s="52"/>
      <c r="CD88" s="52"/>
      <c r="CE88" s="52"/>
      <c r="CF88" s="52"/>
      <c r="CG88" s="52"/>
      <c r="CH88" s="52"/>
      <c r="CI88" s="52"/>
      <c r="CJ88" s="52"/>
      <c r="CK88" s="52"/>
      <c r="CL88" s="52"/>
      <c r="CM88" s="52"/>
      <c r="CN88" s="52"/>
      <c r="CO88" s="52"/>
      <c r="CP88" s="52"/>
      <c r="CQ88" s="52"/>
      <c r="CR88" s="52"/>
      <c r="CS88" s="52"/>
      <c r="CT88" s="52"/>
      <c r="CU88" s="52"/>
      <c r="CV88" s="52"/>
      <c r="CW88" s="52"/>
      <c r="CX88" s="52"/>
      <c r="CY88" s="52"/>
      <c r="CZ88" s="52"/>
      <c r="DA88" s="52"/>
      <c r="DB88" s="52"/>
      <c r="DC88" s="52"/>
      <c r="DD88" s="52"/>
      <c r="DE88" s="52"/>
      <c r="DF88" s="52"/>
      <c r="DG88" s="52"/>
      <c r="DH88" s="52"/>
      <c r="DI88" s="52"/>
      <c r="DJ88" s="52"/>
      <c r="DK88" s="52"/>
      <c r="DL88" s="52"/>
      <c r="DM88" s="52"/>
      <c r="DN88" s="52"/>
      <c r="DO88" s="52"/>
      <c r="DP88" s="52"/>
      <c r="DQ88" s="52"/>
      <c r="DR88" s="52"/>
      <c r="DS88" s="52"/>
      <c r="DT88" s="52"/>
      <c r="DU88" s="52"/>
      <c r="DV88" s="52"/>
      <c r="DW88" s="52"/>
      <c r="DX88" s="52"/>
      <c r="DY88" s="52"/>
      <c r="DZ88" s="52"/>
      <c r="EA88" s="52"/>
      <c r="EB88" s="52"/>
      <c r="EC88" s="52"/>
      <c r="ED88" s="52"/>
      <c r="EE88" s="52"/>
      <c r="EF88" s="52"/>
      <c r="EG88" s="52"/>
      <c r="EH88" s="52"/>
      <c r="EI88" s="52"/>
      <c r="EJ88" s="52"/>
      <c r="EK88" s="52"/>
      <c r="EL88" s="52"/>
      <c r="EM88" s="52"/>
      <c r="EN88" s="52"/>
      <c r="EO88" s="52"/>
      <c r="EP88" s="52"/>
      <c r="EQ88" s="52"/>
      <c r="ER88" s="52"/>
      <c r="ES88" s="52"/>
      <c r="ET88" s="52"/>
      <c r="EU88" s="52"/>
      <c r="EV88" s="52"/>
      <c r="EW88" s="52"/>
      <c r="EX88" s="52"/>
      <c r="EY88" s="52"/>
      <c r="EZ88" s="52"/>
      <c r="FA88" s="52"/>
      <c r="FB88" s="52"/>
      <c r="FC88" s="52"/>
      <c r="FD88" s="52"/>
      <c r="FE88" s="52"/>
      <c r="FF88" s="52"/>
      <c r="FG88" s="52"/>
      <c r="FH88" s="52"/>
      <c r="FI88" s="52"/>
      <c r="FJ88" s="52"/>
      <c r="FK88" s="52"/>
      <c r="FL88" s="52"/>
      <c r="FM88" s="52"/>
      <c r="FN88" s="52"/>
      <c r="FO88" s="52"/>
      <c r="FP88" s="52"/>
      <c r="FQ88" s="52"/>
      <c r="FR88" s="52"/>
      <c r="FS88" s="52"/>
      <c r="FT88" s="52"/>
      <c r="FU88" s="52"/>
      <c r="FV88" s="52"/>
      <c r="FW88" s="52"/>
      <c r="FX88" s="52"/>
      <c r="FY88" s="52"/>
      <c r="FZ88" s="52"/>
      <c r="GA88" s="52"/>
      <c r="GB88" s="52"/>
      <c r="GC88" s="52"/>
      <c r="GD88" s="52"/>
      <c r="GE88" s="52"/>
      <c r="GF88" s="52"/>
      <c r="GG88" s="52"/>
      <c r="GH88" s="52"/>
      <c r="GI88" s="52"/>
      <c r="GJ88" s="52"/>
      <c r="GK88" s="52"/>
      <c r="GL88" s="52"/>
      <c r="GM88" s="52"/>
      <c r="GN88" s="52"/>
      <c r="GO88" s="52"/>
      <c r="GP88" s="52"/>
      <c r="GQ88" s="52"/>
      <c r="GR88" s="52"/>
      <c r="GS88" s="52"/>
      <c r="GT88" s="52"/>
      <c r="GU88" s="52"/>
      <c r="GV88" s="52"/>
      <c r="GW88" s="52"/>
      <c r="GX88" s="52"/>
      <c r="GY88" s="52"/>
      <c r="GZ88" s="52"/>
      <c r="HA88" s="52"/>
      <c r="HB88" s="52"/>
      <c r="HC88" s="52"/>
      <c r="HD88" s="52"/>
      <c r="HE88" s="52"/>
      <c r="HF88" s="52"/>
      <c r="HG88" s="52"/>
      <c r="HH88" s="52"/>
      <c r="HI88" s="52"/>
      <c r="HJ88" s="52"/>
      <c r="HK88" s="52"/>
      <c r="HL88" s="52"/>
      <c r="HM88" s="52"/>
      <c r="HN88" s="52"/>
      <c r="HO88" s="52"/>
      <c r="HP88" s="52"/>
      <c r="HQ88" s="52"/>
      <c r="HR88" s="52"/>
      <c r="HS88" s="52"/>
      <c r="HT88" s="52"/>
      <c r="HU88" s="52"/>
      <c r="HV88" s="52"/>
      <c r="HW88" s="52"/>
      <c r="HX88" s="52"/>
      <c r="HY88" s="52"/>
      <c r="HZ88" s="52"/>
      <c r="IA88" s="52"/>
      <c r="IB88" s="52"/>
      <c r="IC88" s="52"/>
      <c r="ID88" s="52"/>
      <c r="IE88" s="52"/>
      <c r="IF88" s="52"/>
      <c r="IG88" s="52"/>
      <c r="IH88" s="52"/>
      <c r="II88" s="52"/>
      <c r="IJ88" s="52"/>
      <c r="IK88" s="52"/>
      <c r="IL88" s="52"/>
      <c r="IM88" s="52"/>
      <c r="IN88" s="52"/>
      <c r="IO88" s="52"/>
      <c r="IP88" s="52"/>
      <c r="IQ88" s="52"/>
      <c r="IR88" s="52"/>
      <c r="IS88" s="52"/>
      <c r="IT88" s="52"/>
      <c r="IU88" s="52"/>
      <c r="IV88" s="52"/>
    </row>
    <row r="89" ht="14.25" spans="1:256">
      <c r="A89" s="128" t="s">
        <v>2096</v>
      </c>
      <c r="B89" s="101">
        <v>212</v>
      </c>
      <c r="C89" s="91" t="s">
        <v>2097</v>
      </c>
      <c r="D89" s="91"/>
      <c r="E89" s="93"/>
      <c r="F89" s="98"/>
      <c r="G89" s="129"/>
      <c r="H89" s="129"/>
      <c r="I89" s="124"/>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52"/>
      <c r="BF89" s="52"/>
      <c r="BG89" s="52"/>
      <c r="BH89" s="52"/>
      <c r="BI89" s="52"/>
      <c r="BJ89" s="52"/>
      <c r="BK89" s="52"/>
      <c r="BL89" s="52"/>
      <c r="BM89" s="52"/>
      <c r="BN89" s="52"/>
      <c r="BO89" s="52"/>
      <c r="BP89" s="52"/>
      <c r="BQ89" s="52"/>
      <c r="BR89" s="52"/>
      <c r="BS89" s="52"/>
      <c r="BT89" s="52"/>
      <c r="BU89" s="52"/>
      <c r="BV89" s="52"/>
      <c r="BW89" s="52"/>
      <c r="BX89" s="52"/>
      <c r="BY89" s="52"/>
      <c r="BZ89" s="52"/>
      <c r="CA89" s="52"/>
      <c r="CB89" s="52"/>
      <c r="CC89" s="52"/>
      <c r="CD89" s="52"/>
      <c r="CE89" s="52"/>
      <c r="CF89" s="52"/>
      <c r="CG89" s="52"/>
      <c r="CH89" s="52"/>
      <c r="CI89" s="52"/>
      <c r="CJ89" s="52"/>
      <c r="CK89" s="52"/>
      <c r="CL89" s="52"/>
      <c r="CM89" s="52"/>
      <c r="CN89" s="52"/>
      <c r="CO89" s="52"/>
      <c r="CP89" s="52"/>
      <c r="CQ89" s="52"/>
      <c r="CR89" s="52"/>
      <c r="CS89" s="52"/>
      <c r="CT89" s="52"/>
      <c r="CU89" s="52"/>
      <c r="CV89" s="52"/>
      <c r="CW89" s="52"/>
      <c r="CX89" s="52"/>
      <c r="CY89" s="52"/>
      <c r="CZ89" s="52"/>
      <c r="DA89" s="52"/>
      <c r="DB89" s="52"/>
      <c r="DC89" s="52"/>
      <c r="DD89" s="52"/>
      <c r="DE89" s="52"/>
      <c r="DF89" s="52"/>
      <c r="DG89" s="52"/>
      <c r="DH89" s="52"/>
      <c r="DI89" s="52"/>
      <c r="DJ89" s="52"/>
      <c r="DK89" s="52"/>
      <c r="DL89" s="52"/>
      <c r="DM89" s="52"/>
      <c r="DN89" s="52"/>
      <c r="DO89" s="52"/>
      <c r="DP89" s="52"/>
      <c r="DQ89" s="52"/>
      <c r="DR89" s="52"/>
      <c r="DS89" s="52"/>
      <c r="DT89" s="52"/>
      <c r="DU89" s="52"/>
      <c r="DV89" s="52"/>
      <c r="DW89" s="52"/>
      <c r="DX89" s="52"/>
      <c r="DY89" s="52"/>
      <c r="DZ89" s="52"/>
      <c r="EA89" s="52"/>
      <c r="EB89" s="52"/>
      <c r="EC89" s="52"/>
      <c r="ED89" s="52"/>
      <c r="EE89" s="52"/>
      <c r="EF89" s="52"/>
      <c r="EG89" s="52"/>
      <c r="EH89" s="52"/>
      <c r="EI89" s="52"/>
      <c r="EJ89" s="52"/>
      <c r="EK89" s="52"/>
      <c r="EL89" s="52"/>
      <c r="EM89" s="52"/>
      <c r="EN89" s="52"/>
      <c r="EO89" s="52"/>
      <c r="EP89" s="52"/>
      <c r="EQ89" s="52"/>
      <c r="ER89" s="52"/>
      <c r="ES89" s="52"/>
      <c r="ET89" s="52"/>
      <c r="EU89" s="52"/>
      <c r="EV89" s="52"/>
      <c r="EW89" s="52"/>
      <c r="EX89" s="52"/>
      <c r="EY89" s="52"/>
      <c r="EZ89" s="52"/>
      <c r="FA89" s="52"/>
      <c r="FB89" s="52"/>
      <c r="FC89" s="52"/>
      <c r="FD89" s="52"/>
      <c r="FE89" s="52"/>
      <c r="FF89" s="52"/>
      <c r="FG89" s="52"/>
      <c r="FH89" s="52"/>
      <c r="FI89" s="52"/>
      <c r="FJ89" s="52"/>
      <c r="FK89" s="52"/>
      <c r="FL89" s="52"/>
      <c r="FM89" s="52"/>
      <c r="FN89" s="52"/>
      <c r="FO89" s="52"/>
      <c r="FP89" s="52"/>
      <c r="FQ89" s="52"/>
      <c r="FR89" s="52"/>
      <c r="FS89" s="52"/>
      <c r="FT89" s="52"/>
      <c r="FU89" s="52"/>
      <c r="FV89" s="52"/>
      <c r="FW89" s="52"/>
      <c r="FX89" s="52"/>
      <c r="FY89" s="52"/>
      <c r="FZ89" s="52"/>
      <c r="GA89" s="52"/>
      <c r="GB89" s="52"/>
      <c r="GC89" s="52"/>
      <c r="GD89" s="52"/>
      <c r="GE89" s="52"/>
      <c r="GF89" s="52"/>
      <c r="GG89" s="52"/>
      <c r="GH89" s="52"/>
      <c r="GI89" s="52"/>
      <c r="GJ89" s="52"/>
      <c r="GK89" s="52"/>
      <c r="GL89" s="52"/>
      <c r="GM89" s="52"/>
      <c r="GN89" s="52"/>
      <c r="GO89" s="52"/>
      <c r="GP89" s="52"/>
      <c r="GQ89" s="52"/>
      <c r="GR89" s="52"/>
      <c r="GS89" s="52"/>
      <c r="GT89" s="52"/>
      <c r="GU89" s="52"/>
      <c r="GV89" s="52"/>
      <c r="GW89" s="52"/>
      <c r="GX89" s="52"/>
      <c r="GY89" s="52"/>
      <c r="GZ89" s="52"/>
      <c r="HA89" s="52"/>
      <c r="HB89" s="52"/>
      <c r="HC89" s="52"/>
      <c r="HD89" s="52"/>
      <c r="HE89" s="52"/>
      <c r="HF89" s="52"/>
      <c r="HG89" s="52"/>
      <c r="HH89" s="52"/>
      <c r="HI89" s="52"/>
      <c r="HJ89" s="52"/>
      <c r="HK89" s="52"/>
      <c r="HL89" s="52"/>
      <c r="HM89" s="52"/>
      <c r="HN89" s="52"/>
      <c r="HO89" s="52"/>
      <c r="HP89" s="52"/>
      <c r="HQ89" s="52"/>
      <c r="HR89" s="52"/>
      <c r="HS89" s="52"/>
      <c r="HT89" s="52"/>
      <c r="HU89" s="52"/>
      <c r="HV89" s="52"/>
      <c r="HW89" s="52"/>
      <c r="HX89" s="52"/>
      <c r="HY89" s="52"/>
      <c r="HZ89" s="52"/>
      <c r="IA89" s="52"/>
      <c r="IB89" s="52"/>
      <c r="IC89" s="52"/>
      <c r="ID89" s="52"/>
      <c r="IE89" s="52"/>
      <c r="IF89" s="52"/>
      <c r="IG89" s="52"/>
      <c r="IH89" s="52"/>
      <c r="II89" s="52"/>
      <c r="IJ89" s="52"/>
      <c r="IK89" s="52"/>
      <c r="IL89" s="52"/>
      <c r="IM89" s="52"/>
      <c r="IN89" s="52"/>
      <c r="IO89" s="52"/>
      <c r="IP89" s="52"/>
      <c r="IQ89" s="52"/>
      <c r="IR89" s="52"/>
      <c r="IS89" s="52"/>
      <c r="IT89" s="52"/>
      <c r="IU89" s="52"/>
      <c r="IV89" s="52"/>
    </row>
    <row r="90" ht="14.25" spans="1:256">
      <c r="A90" s="128"/>
      <c r="B90" s="101"/>
      <c r="C90" s="91"/>
      <c r="D90" s="91"/>
      <c r="E90" s="93"/>
      <c r="F90" s="98"/>
      <c r="G90" s="129"/>
      <c r="H90" s="129"/>
      <c r="I90" s="124"/>
      <c r="J90" s="52"/>
      <c r="K90" s="52"/>
      <c r="L90" s="52"/>
      <c r="M90" s="52"/>
      <c r="N90" s="52"/>
      <c r="O90" s="52"/>
      <c r="P90" s="52"/>
      <c r="Q90" s="52"/>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c r="AP90" s="52"/>
      <c r="AQ90" s="52"/>
      <c r="AR90" s="52"/>
      <c r="AS90" s="52"/>
      <c r="AT90" s="52"/>
      <c r="AU90" s="52"/>
      <c r="AV90" s="52"/>
      <c r="AW90" s="52"/>
      <c r="AX90" s="52"/>
      <c r="AY90" s="52"/>
      <c r="AZ90" s="52"/>
      <c r="BA90" s="52"/>
      <c r="BB90" s="52"/>
      <c r="BC90" s="52"/>
      <c r="BD90" s="52"/>
      <c r="BE90" s="52"/>
      <c r="BF90" s="52"/>
      <c r="BG90" s="52"/>
      <c r="BH90" s="52"/>
      <c r="BI90" s="52"/>
      <c r="BJ90" s="52"/>
      <c r="BK90" s="52"/>
      <c r="BL90" s="52"/>
      <c r="BM90" s="52"/>
      <c r="BN90" s="52"/>
      <c r="BO90" s="52"/>
      <c r="BP90" s="52"/>
      <c r="BQ90" s="52"/>
      <c r="BR90" s="52"/>
      <c r="BS90" s="52"/>
      <c r="BT90" s="52"/>
      <c r="BU90" s="52"/>
      <c r="BV90" s="52"/>
      <c r="BW90" s="52"/>
      <c r="BX90" s="52"/>
      <c r="BY90" s="52"/>
      <c r="BZ90" s="52"/>
      <c r="CA90" s="52"/>
      <c r="CB90" s="52"/>
      <c r="CC90" s="52"/>
      <c r="CD90" s="52"/>
      <c r="CE90" s="52"/>
      <c r="CF90" s="52"/>
      <c r="CG90" s="52"/>
      <c r="CH90" s="52"/>
      <c r="CI90" s="52"/>
      <c r="CJ90" s="52"/>
      <c r="CK90" s="52"/>
      <c r="CL90" s="52"/>
      <c r="CM90" s="52"/>
      <c r="CN90" s="52"/>
      <c r="CO90" s="52"/>
      <c r="CP90" s="52"/>
      <c r="CQ90" s="52"/>
      <c r="CR90" s="52"/>
      <c r="CS90" s="52"/>
      <c r="CT90" s="52"/>
      <c r="CU90" s="52"/>
      <c r="CV90" s="52"/>
      <c r="CW90" s="52"/>
      <c r="CX90" s="52"/>
      <c r="CY90" s="52"/>
      <c r="CZ90" s="52"/>
      <c r="DA90" s="52"/>
      <c r="DB90" s="52"/>
      <c r="DC90" s="52"/>
      <c r="DD90" s="52"/>
      <c r="DE90" s="52"/>
      <c r="DF90" s="52"/>
      <c r="DG90" s="52"/>
      <c r="DH90" s="52"/>
      <c r="DI90" s="52"/>
      <c r="DJ90" s="52"/>
      <c r="DK90" s="52"/>
      <c r="DL90" s="52"/>
      <c r="DM90" s="52"/>
      <c r="DN90" s="52"/>
      <c r="DO90" s="52"/>
      <c r="DP90" s="52"/>
      <c r="DQ90" s="52"/>
      <c r="DR90" s="52"/>
      <c r="DS90" s="52"/>
      <c r="DT90" s="52"/>
      <c r="DU90" s="52"/>
      <c r="DV90" s="52"/>
      <c r="DW90" s="52"/>
      <c r="DX90" s="52"/>
      <c r="DY90" s="52"/>
      <c r="DZ90" s="52"/>
      <c r="EA90" s="52"/>
      <c r="EB90" s="52"/>
      <c r="EC90" s="52"/>
      <c r="ED90" s="52"/>
      <c r="EE90" s="52"/>
      <c r="EF90" s="52"/>
      <c r="EG90" s="52"/>
      <c r="EH90" s="52"/>
      <c r="EI90" s="52"/>
      <c r="EJ90" s="52"/>
      <c r="EK90" s="52"/>
      <c r="EL90" s="52"/>
      <c r="EM90" s="52"/>
      <c r="EN90" s="52"/>
      <c r="EO90" s="52"/>
      <c r="EP90" s="52"/>
      <c r="EQ90" s="52"/>
      <c r="ER90" s="52"/>
      <c r="ES90" s="52"/>
      <c r="ET90" s="52"/>
      <c r="EU90" s="52"/>
      <c r="EV90" s="52"/>
      <c r="EW90" s="52"/>
      <c r="EX90" s="52"/>
      <c r="EY90" s="52"/>
      <c r="EZ90" s="52"/>
      <c r="FA90" s="52"/>
      <c r="FB90" s="52"/>
      <c r="FC90" s="52"/>
      <c r="FD90" s="52"/>
      <c r="FE90" s="52"/>
      <c r="FF90" s="52"/>
      <c r="FG90" s="52"/>
      <c r="FH90" s="52"/>
      <c r="FI90" s="52"/>
      <c r="FJ90" s="52"/>
      <c r="FK90" s="52"/>
      <c r="FL90" s="52"/>
      <c r="FM90" s="52"/>
      <c r="FN90" s="52"/>
      <c r="FO90" s="52"/>
      <c r="FP90" s="52"/>
      <c r="FQ90" s="52"/>
      <c r="FR90" s="52"/>
      <c r="FS90" s="52"/>
      <c r="FT90" s="52"/>
      <c r="FU90" s="52"/>
      <c r="FV90" s="52"/>
      <c r="FW90" s="52"/>
      <c r="FX90" s="52"/>
      <c r="FY90" s="52"/>
      <c r="FZ90" s="52"/>
      <c r="GA90" s="52"/>
      <c r="GB90" s="52"/>
      <c r="GC90" s="52"/>
      <c r="GD90" s="52"/>
      <c r="GE90" s="52"/>
      <c r="GF90" s="52"/>
      <c r="GG90" s="52"/>
      <c r="GH90" s="52"/>
      <c r="GI90" s="52"/>
      <c r="GJ90" s="52"/>
      <c r="GK90" s="52"/>
      <c r="GL90" s="52"/>
      <c r="GM90" s="52"/>
      <c r="GN90" s="52"/>
      <c r="GO90" s="52"/>
      <c r="GP90" s="52"/>
      <c r="GQ90" s="52"/>
      <c r="GR90" s="52"/>
      <c r="GS90" s="52"/>
      <c r="GT90" s="52"/>
      <c r="GU90" s="52"/>
      <c r="GV90" s="52"/>
      <c r="GW90" s="52"/>
      <c r="GX90" s="52"/>
      <c r="GY90" s="52"/>
      <c r="GZ90" s="52"/>
      <c r="HA90" s="52"/>
      <c r="HB90" s="52"/>
      <c r="HC90" s="52"/>
      <c r="HD90" s="52"/>
      <c r="HE90" s="52"/>
      <c r="HF90" s="52"/>
      <c r="HG90" s="52"/>
      <c r="HH90" s="52"/>
      <c r="HI90" s="52"/>
      <c r="HJ90" s="52"/>
      <c r="HK90" s="52"/>
      <c r="HL90" s="52"/>
      <c r="HM90" s="52"/>
      <c r="HN90" s="52"/>
      <c r="HO90" s="52"/>
      <c r="HP90" s="52"/>
      <c r="HQ90" s="52"/>
      <c r="HR90" s="52"/>
      <c r="HS90" s="52"/>
      <c r="HT90" s="52"/>
      <c r="HU90" s="52"/>
      <c r="HV90" s="52"/>
      <c r="HW90" s="52"/>
      <c r="HX90" s="52"/>
      <c r="HY90" s="52"/>
      <c r="HZ90" s="52"/>
      <c r="IA90" s="52"/>
      <c r="IB90" s="52"/>
      <c r="IC90" s="52"/>
      <c r="ID90" s="52"/>
      <c r="IE90" s="52"/>
      <c r="IF90" s="52"/>
      <c r="IG90" s="52"/>
      <c r="IH90" s="52"/>
      <c r="II90" s="52"/>
      <c r="IJ90" s="52"/>
      <c r="IK90" s="52"/>
      <c r="IL90" s="52"/>
      <c r="IM90" s="52"/>
      <c r="IN90" s="52"/>
      <c r="IO90" s="52"/>
      <c r="IP90" s="52"/>
      <c r="IQ90" s="52"/>
      <c r="IR90" s="52"/>
      <c r="IS90" s="52"/>
      <c r="IT90" s="52"/>
      <c r="IU90" s="52"/>
      <c r="IV90" s="52"/>
    </row>
    <row r="91" ht="14.25" spans="1:256">
      <c r="A91" s="128"/>
      <c r="B91" s="101"/>
      <c r="C91" s="91"/>
      <c r="D91" s="91"/>
      <c r="E91" s="93"/>
      <c r="F91" s="98"/>
      <c r="G91" s="129"/>
      <c r="H91" s="129"/>
      <c r="I91" s="124"/>
      <c r="J91" s="52"/>
      <c r="K91" s="52"/>
      <c r="L91" s="52"/>
      <c r="M91" s="52"/>
      <c r="N91" s="52"/>
      <c r="O91" s="52"/>
      <c r="P91" s="52"/>
      <c r="Q91" s="52"/>
      <c r="R91" s="52"/>
      <c r="S91" s="52"/>
      <c r="T91" s="52"/>
      <c r="U91" s="52"/>
      <c r="V91" s="52"/>
      <c r="W91" s="52"/>
      <c r="X91" s="52"/>
      <c r="Y91" s="52"/>
      <c r="Z91" s="52"/>
      <c r="AA91" s="52"/>
      <c r="AB91" s="52"/>
      <c r="AC91" s="52"/>
      <c r="AD91" s="52"/>
      <c r="AE91" s="52"/>
      <c r="AF91" s="52"/>
      <c r="AG91" s="52"/>
      <c r="AH91" s="52"/>
      <c r="AI91" s="52"/>
      <c r="AJ91" s="52"/>
      <c r="AK91" s="52"/>
      <c r="AL91" s="52"/>
      <c r="AM91" s="52"/>
      <c r="AN91" s="52"/>
      <c r="AO91" s="52"/>
      <c r="AP91" s="52"/>
      <c r="AQ91" s="52"/>
      <c r="AR91" s="52"/>
      <c r="AS91" s="52"/>
      <c r="AT91" s="52"/>
      <c r="AU91" s="52"/>
      <c r="AV91" s="52"/>
      <c r="AW91" s="52"/>
      <c r="AX91" s="52"/>
      <c r="AY91" s="52"/>
      <c r="AZ91" s="52"/>
      <c r="BA91" s="52"/>
      <c r="BB91" s="52"/>
      <c r="BC91" s="52"/>
      <c r="BD91" s="52"/>
      <c r="BE91" s="52"/>
      <c r="BF91" s="52"/>
      <c r="BG91" s="52"/>
      <c r="BH91" s="52"/>
      <c r="BI91" s="52"/>
      <c r="BJ91" s="52"/>
      <c r="BK91" s="52"/>
      <c r="BL91" s="52"/>
      <c r="BM91" s="52"/>
      <c r="BN91" s="52"/>
      <c r="BO91" s="52"/>
      <c r="BP91" s="52"/>
      <c r="BQ91" s="52"/>
      <c r="BR91" s="52"/>
      <c r="BS91" s="52"/>
      <c r="BT91" s="52"/>
      <c r="BU91" s="52"/>
      <c r="BV91" s="52"/>
      <c r="BW91" s="52"/>
      <c r="BX91" s="52"/>
      <c r="BY91" s="52"/>
      <c r="BZ91" s="52"/>
      <c r="CA91" s="52"/>
      <c r="CB91" s="52"/>
      <c r="CC91" s="52"/>
      <c r="CD91" s="52"/>
      <c r="CE91" s="52"/>
      <c r="CF91" s="52"/>
      <c r="CG91" s="52"/>
      <c r="CH91" s="52"/>
      <c r="CI91" s="52"/>
      <c r="CJ91" s="52"/>
      <c r="CK91" s="52"/>
      <c r="CL91" s="52"/>
      <c r="CM91" s="52"/>
      <c r="CN91" s="52"/>
      <c r="CO91" s="52"/>
      <c r="CP91" s="52"/>
      <c r="CQ91" s="52"/>
      <c r="CR91" s="52"/>
      <c r="CS91" s="52"/>
      <c r="CT91" s="52"/>
      <c r="CU91" s="52"/>
      <c r="CV91" s="52"/>
      <c r="CW91" s="52"/>
      <c r="CX91" s="52"/>
      <c r="CY91" s="52"/>
      <c r="CZ91" s="52"/>
      <c r="DA91" s="52"/>
      <c r="DB91" s="52"/>
      <c r="DC91" s="52"/>
      <c r="DD91" s="52"/>
      <c r="DE91" s="52"/>
      <c r="DF91" s="52"/>
      <c r="DG91" s="52"/>
      <c r="DH91" s="52"/>
      <c r="DI91" s="52"/>
      <c r="DJ91" s="52"/>
      <c r="DK91" s="52"/>
      <c r="DL91" s="52"/>
      <c r="DM91" s="52"/>
      <c r="DN91" s="52"/>
      <c r="DO91" s="52"/>
      <c r="DP91" s="52"/>
      <c r="DQ91" s="52"/>
      <c r="DR91" s="52"/>
      <c r="DS91" s="52"/>
      <c r="DT91" s="52"/>
      <c r="DU91" s="52"/>
      <c r="DV91" s="52"/>
      <c r="DW91" s="52"/>
      <c r="DX91" s="52"/>
      <c r="DY91" s="52"/>
      <c r="DZ91" s="52"/>
      <c r="EA91" s="52"/>
      <c r="EB91" s="52"/>
      <c r="EC91" s="52"/>
      <c r="ED91" s="52"/>
      <c r="EE91" s="52"/>
      <c r="EF91" s="52"/>
      <c r="EG91" s="52"/>
      <c r="EH91" s="52"/>
      <c r="EI91" s="52"/>
      <c r="EJ91" s="52"/>
      <c r="EK91" s="52"/>
      <c r="EL91" s="52"/>
      <c r="EM91" s="52"/>
      <c r="EN91" s="52"/>
      <c r="EO91" s="52"/>
      <c r="EP91" s="52"/>
      <c r="EQ91" s="52"/>
      <c r="ER91" s="52"/>
      <c r="ES91" s="52"/>
      <c r="ET91" s="52"/>
      <c r="EU91" s="52"/>
      <c r="EV91" s="52"/>
      <c r="EW91" s="52"/>
      <c r="EX91" s="52"/>
      <c r="EY91" s="52"/>
      <c r="EZ91" s="52"/>
      <c r="FA91" s="52"/>
      <c r="FB91" s="52"/>
      <c r="FC91" s="52"/>
      <c r="FD91" s="52"/>
      <c r="FE91" s="52"/>
      <c r="FF91" s="52"/>
      <c r="FG91" s="52"/>
      <c r="FH91" s="52"/>
      <c r="FI91" s="52"/>
      <c r="FJ91" s="52"/>
      <c r="FK91" s="52"/>
      <c r="FL91" s="52"/>
      <c r="FM91" s="52"/>
      <c r="FN91" s="52"/>
      <c r="FO91" s="52"/>
      <c r="FP91" s="52"/>
      <c r="FQ91" s="52"/>
      <c r="FR91" s="52"/>
      <c r="FS91" s="52"/>
      <c r="FT91" s="52"/>
      <c r="FU91" s="52"/>
      <c r="FV91" s="52"/>
      <c r="FW91" s="52"/>
      <c r="FX91" s="52"/>
      <c r="FY91" s="52"/>
      <c r="FZ91" s="52"/>
      <c r="GA91" s="52"/>
      <c r="GB91" s="52"/>
      <c r="GC91" s="52"/>
      <c r="GD91" s="52"/>
      <c r="GE91" s="52"/>
      <c r="GF91" s="52"/>
      <c r="GG91" s="52"/>
      <c r="GH91" s="52"/>
      <c r="GI91" s="52"/>
      <c r="GJ91" s="52"/>
      <c r="GK91" s="52"/>
      <c r="GL91" s="52"/>
      <c r="GM91" s="52"/>
      <c r="GN91" s="52"/>
      <c r="GO91" s="52"/>
      <c r="GP91" s="52"/>
      <c r="GQ91" s="52"/>
      <c r="GR91" s="52"/>
      <c r="GS91" s="52"/>
      <c r="GT91" s="52"/>
      <c r="GU91" s="52"/>
      <c r="GV91" s="52"/>
      <c r="GW91" s="52"/>
      <c r="GX91" s="52"/>
      <c r="GY91" s="52"/>
      <c r="GZ91" s="52"/>
      <c r="HA91" s="52"/>
      <c r="HB91" s="52"/>
      <c r="HC91" s="52"/>
      <c r="HD91" s="52"/>
      <c r="HE91" s="52"/>
      <c r="HF91" s="52"/>
      <c r="HG91" s="52"/>
      <c r="HH91" s="52"/>
      <c r="HI91" s="52"/>
      <c r="HJ91" s="52"/>
      <c r="HK91" s="52"/>
      <c r="HL91" s="52"/>
      <c r="HM91" s="52"/>
      <c r="HN91" s="52"/>
      <c r="HO91" s="52"/>
      <c r="HP91" s="52"/>
      <c r="HQ91" s="52"/>
      <c r="HR91" s="52"/>
      <c r="HS91" s="52"/>
      <c r="HT91" s="52"/>
      <c r="HU91" s="52"/>
      <c r="HV91" s="52"/>
      <c r="HW91" s="52"/>
      <c r="HX91" s="52"/>
      <c r="HY91" s="52"/>
      <c r="HZ91" s="52"/>
      <c r="IA91" s="52"/>
      <c r="IB91" s="52"/>
      <c r="IC91" s="52"/>
      <c r="ID91" s="52"/>
      <c r="IE91" s="52"/>
      <c r="IF91" s="52"/>
      <c r="IG91" s="52"/>
      <c r="IH91" s="52"/>
      <c r="II91" s="52"/>
      <c r="IJ91" s="52"/>
      <c r="IK91" s="52"/>
      <c r="IL91" s="52"/>
      <c r="IM91" s="52"/>
      <c r="IN91" s="52"/>
      <c r="IO91" s="52"/>
      <c r="IP91" s="52"/>
      <c r="IQ91" s="52"/>
      <c r="IR91" s="52"/>
      <c r="IS91" s="52"/>
      <c r="IT91" s="52"/>
      <c r="IU91" s="52"/>
      <c r="IV91" s="52"/>
    </row>
    <row r="92" ht="14.25" spans="1:256">
      <c r="A92" s="128" t="s">
        <v>2098</v>
      </c>
      <c r="B92" s="101">
        <v>212</v>
      </c>
      <c r="C92" s="91" t="s">
        <v>2099</v>
      </c>
      <c r="D92" s="91"/>
      <c r="E92" s="93"/>
      <c r="F92" s="98"/>
      <c r="G92" s="129"/>
      <c r="H92" s="129"/>
      <c r="I92" s="124"/>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c r="BF92" s="52"/>
      <c r="BG92" s="52"/>
      <c r="BH92" s="52"/>
      <c r="BI92" s="52"/>
      <c r="BJ92" s="52"/>
      <c r="BK92" s="52"/>
      <c r="BL92" s="52"/>
      <c r="BM92" s="52"/>
      <c r="BN92" s="52"/>
      <c r="BO92" s="52"/>
      <c r="BP92" s="52"/>
      <c r="BQ92" s="52"/>
      <c r="BR92" s="52"/>
      <c r="BS92" s="52"/>
      <c r="BT92" s="52"/>
      <c r="BU92" s="52"/>
      <c r="BV92" s="52"/>
      <c r="BW92" s="52"/>
      <c r="BX92" s="52"/>
      <c r="BY92" s="52"/>
      <c r="BZ92" s="52"/>
      <c r="CA92" s="52"/>
      <c r="CB92" s="52"/>
      <c r="CC92" s="52"/>
      <c r="CD92" s="52"/>
      <c r="CE92" s="52"/>
      <c r="CF92" s="52"/>
      <c r="CG92" s="52"/>
      <c r="CH92" s="52"/>
      <c r="CI92" s="52"/>
      <c r="CJ92" s="52"/>
      <c r="CK92" s="52"/>
      <c r="CL92" s="52"/>
      <c r="CM92" s="52"/>
      <c r="CN92" s="52"/>
      <c r="CO92" s="52"/>
      <c r="CP92" s="52"/>
      <c r="CQ92" s="52"/>
      <c r="CR92" s="52"/>
      <c r="CS92" s="52"/>
      <c r="CT92" s="52"/>
      <c r="CU92" s="52"/>
      <c r="CV92" s="52"/>
      <c r="CW92" s="52"/>
      <c r="CX92" s="52"/>
      <c r="CY92" s="52"/>
      <c r="CZ92" s="52"/>
      <c r="DA92" s="52"/>
      <c r="DB92" s="52"/>
      <c r="DC92" s="52"/>
      <c r="DD92" s="52"/>
      <c r="DE92" s="52"/>
      <c r="DF92" s="52"/>
      <c r="DG92" s="52"/>
      <c r="DH92" s="52"/>
      <c r="DI92" s="52"/>
      <c r="DJ92" s="52"/>
      <c r="DK92" s="52"/>
      <c r="DL92" s="52"/>
      <c r="DM92" s="52"/>
      <c r="DN92" s="52"/>
      <c r="DO92" s="52"/>
      <c r="DP92" s="52"/>
      <c r="DQ92" s="52"/>
      <c r="DR92" s="52"/>
      <c r="DS92" s="52"/>
      <c r="DT92" s="52"/>
      <c r="DU92" s="52"/>
      <c r="DV92" s="52"/>
      <c r="DW92" s="52"/>
      <c r="DX92" s="52"/>
      <c r="DY92" s="52"/>
      <c r="DZ92" s="52"/>
      <c r="EA92" s="52"/>
      <c r="EB92" s="52"/>
      <c r="EC92" s="52"/>
      <c r="ED92" s="52"/>
      <c r="EE92" s="52"/>
      <c r="EF92" s="52"/>
      <c r="EG92" s="52"/>
      <c r="EH92" s="52"/>
      <c r="EI92" s="52"/>
      <c r="EJ92" s="52"/>
      <c r="EK92" s="52"/>
      <c r="EL92" s="52"/>
      <c r="EM92" s="52"/>
      <c r="EN92" s="52"/>
      <c r="EO92" s="52"/>
      <c r="EP92" s="52"/>
      <c r="EQ92" s="52"/>
      <c r="ER92" s="52"/>
      <c r="ES92" s="52"/>
      <c r="ET92" s="52"/>
      <c r="EU92" s="52"/>
      <c r="EV92" s="52"/>
      <c r="EW92" s="52"/>
      <c r="EX92" s="52"/>
      <c r="EY92" s="52"/>
      <c r="EZ92" s="52"/>
      <c r="FA92" s="52"/>
      <c r="FB92" s="52"/>
      <c r="FC92" s="52"/>
      <c r="FD92" s="52"/>
      <c r="FE92" s="52"/>
      <c r="FF92" s="52"/>
      <c r="FG92" s="52"/>
      <c r="FH92" s="52"/>
      <c r="FI92" s="52"/>
      <c r="FJ92" s="52"/>
      <c r="FK92" s="52"/>
      <c r="FL92" s="52"/>
      <c r="FM92" s="52"/>
      <c r="FN92" s="52"/>
      <c r="FO92" s="52"/>
      <c r="FP92" s="52"/>
      <c r="FQ92" s="52"/>
      <c r="FR92" s="52"/>
      <c r="FS92" s="52"/>
      <c r="FT92" s="52"/>
      <c r="FU92" s="52"/>
      <c r="FV92" s="52"/>
      <c r="FW92" s="52"/>
      <c r="FX92" s="52"/>
      <c r="FY92" s="52"/>
      <c r="FZ92" s="52"/>
      <c r="GA92" s="52"/>
      <c r="GB92" s="52"/>
      <c r="GC92" s="52"/>
      <c r="GD92" s="52"/>
      <c r="GE92" s="52"/>
      <c r="GF92" s="52"/>
      <c r="GG92" s="52"/>
      <c r="GH92" s="52"/>
      <c r="GI92" s="52"/>
      <c r="GJ92" s="52"/>
      <c r="GK92" s="52"/>
      <c r="GL92" s="52"/>
      <c r="GM92" s="52"/>
      <c r="GN92" s="52"/>
      <c r="GO92" s="52"/>
      <c r="GP92" s="52"/>
      <c r="GQ92" s="52"/>
      <c r="GR92" s="52"/>
      <c r="GS92" s="52"/>
      <c r="GT92" s="52"/>
      <c r="GU92" s="52"/>
      <c r="GV92" s="52"/>
      <c r="GW92" s="52"/>
      <c r="GX92" s="52"/>
      <c r="GY92" s="52"/>
      <c r="GZ92" s="52"/>
      <c r="HA92" s="52"/>
      <c r="HB92" s="52"/>
      <c r="HC92" s="52"/>
      <c r="HD92" s="52"/>
      <c r="HE92" s="52"/>
      <c r="HF92" s="52"/>
      <c r="HG92" s="52"/>
      <c r="HH92" s="52"/>
      <c r="HI92" s="52"/>
      <c r="HJ92" s="52"/>
      <c r="HK92" s="52"/>
      <c r="HL92" s="52"/>
      <c r="HM92" s="52"/>
      <c r="HN92" s="52"/>
      <c r="HO92" s="52"/>
      <c r="HP92" s="52"/>
      <c r="HQ92" s="52"/>
      <c r="HR92" s="52"/>
      <c r="HS92" s="52"/>
      <c r="HT92" s="52"/>
      <c r="HU92" s="52"/>
      <c r="HV92" s="52"/>
      <c r="HW92" s="52"/>
      <c r="HX92" s="52"/>
      <c r="HY92" s="52"/>
      <c r="HZ92" s="52"/>
      <c r="IA92" s="52"/>
      <c r="IB92" s="52"/>
      <c r="IC92" s="52"/>
      <c r="ID92" s="52"/>
      <c r="IE92" s="52"/>
      <c r="IF92" s="52"/>
      <c r="IG92" s="52"/>
      <c r="IH92" s="52"/>
      <c r="II92" s="52"/>
      <c r="IJ92" s="52"/>
      <c r="IK92" s="52"/>
      <c r="IL92" s="52"/>
      <c r="IM92" s="52"/>
      <c r="IN92" s="52"/>
      <c r="IO92" s="52"/>
      <c r="IP92" s="52"/>
      <c r="IQ92" s="52"/>
      <c r="IR92" s="52"/>
      <c r="IS92" s="52"/>
      <c r="IT92" s="52"/>
      <c r="IU92" s="52"/>
      <c r="IV92" s="52"/>
    </row>
    <row r="93" ht="14.25" spans="1:256">
      <c r="A93" s="128"/>
      <c r="B93" s="101"/>
      <c r="C93" s="91"/>
      <c r="D93" s="91"/>
      <c r="E93" s="93"/>
      <c r="F93" s="98"/>
      <c r="G93" s="129"/>
      <c r="H93" s="129"/>
      <c r="I93" s="124"/>
      <c r="J93" s="52"/>
      <c r="K93" s="52"/>
      <c r="L93" s="52"/>
      <c r="M93" s="52"/>
      <c r="N93" s="52"/>
      <c r="O93" s="52"/>
      <c r="P93" s="52"/>
      <c r="Q93" s="52"/>
      <c r="R93" s="52"/>
      <c r="S93" s="52"/>
      <c r="T93" s="52"/>
      <c r="U93" s="52"/>
      <c r="V93" s="52"/>
      <c r="W93" s="52"/>
      <c r="X93" s="52"/>
      <c r="Y93" s="52"/>
      <c r="Z93" s="52"/>
      <c r="AA93" s="52"/>
      <c r="AB93" s="52"/>
      <c r="AC93" s="52"/>
      <c r="AD93" s="52"/>
      <c r="AE93" s="52"/>
      <c r="AF93" s="52"/>
      <c r="AG93" s="52"/>
      <c r="AH93" s="52"/>
      <c r="AI93" s="52"/>
      <c r="AJ93" s="52"/>
      <c r="AK93" s="52"/>
      <c r="AL93" s="52"/>
      <c r="AM93" s="52"/>
      <c r="AN93" s="52"/>
      <c r="AO93" s="52"/>
      <c r="AP93" s="52"/>
      <c r="AQ93" s="52"/>
      <c r="AR93" s="52"/>
      <c r="AS93" s="52"/>
      <c r="AT93" s="52"/>
      <c r="AU93" s="52"/>
      <c r="AV93" s="52"/>
      <c r="AW93" s="52"/>
      <c r="AX93" s="52"/>
      <c r="AY93" s="52"/>
      <c r="AZ93" s="52"/>
      <c r="BA93" s="52"/>
      <c r="BB93" s="52"/>
      <c r="BC93" s="52"/>
      <c r="BD93" s="52"/>
      <c r="BE93" s="52"/>
      <c r="BF93" s="52"/>
      <c r="BG93" s="52"/>
      <c r="BH93" s="52"/>
      <c r="BI93" s="52"/>
      <c r="BJ93" s="52"/>
      <c r="BK93" s="52"/>
      <c r="BL93" s="52"/>
      <c r="BM93" s="52"/>
      <c r="BN93" s="52"/>
      <c r="BO93" s="52"/>
      <c r="BP93" s="52"/>
      <c r="BQ93" s="52"/>
      <c r="BR93" s="52"/>
      <c r="BS93" s="52"/>
      <c r="BT93" s="52"/>
      <c r="BU93" s="52"/>
      <c r="BV93" s="52"/>
      <c r="BW93" s="52"/>
      <c r="BX93" s="52"/>
      <c r="BY93" s="52"/>
      <c r="BZ93" s="52"/>
      <c r="CA93" s="52"/>
      <c r="CB93" s="52"/>
      <c r="CC93" s="52"/>
      <c r="CD93" s="52"/>
      <c r="CE93" s="52"/>
      <c r="CF93" s="52"/>
      <c r="CG93" s="52"/>
      <c r="CH93" s="52"/>
      <c r="CI93" s="52"/>
      <c r="CJ93" s="52"/>
      <c r="CK93" s="52"/>
      <c r="CL93" s="52"/>
      <c r="CM93" s="52"/>
      <c r="CN93" s="52"/>
      <c r="CO93" s="52"/>
      <c r="CP93" s="52"/>
      <c r="CQ93" s="52"/>
      <c r="CR93" s="52"/>
      <c r="CS93" s="52"/>
      <c r="CT93" s="52"/>
      <c r="CU93" s="52"/>
      <c r="CV93" s="52"/>
      <c r="CW93" s="52"/>
      <c r="CX93" s="52"/>
      <c r="CY93" s="52"/>
      <c r="CZ93" s="52"/>
      <c r="DA93" s="52"/>
      <c r="DB93" s="52"/>
      <c r="DC93" s="52"/>
      <c r="DD93" s="52"/>
      <c r="DE93" s="52"/>
      <c r="DF93" s="52"/>
      <c r="DG93" s="52"/>
      <c r="DH93" s="52"/>
      <c r="DI93" s="52"/>
      <c r="DJ93" s="52"/>
      <c r="DK93" s="52"/>
      <c r="DL93" s="52"/>
      <c r="DM93" s="52"/>
      <c r="DN93" s="52"/>
      <c r="DO93" s="52"/>
      <c r="DP93" s="52"/>
      <c r="DQ93" s="52"/>
      <c r="DR93" s="52"/>
      <c r="DS93" s="52"/>
      <c r="DT93" s="52"/>
      <c r="DU93" s="52"/>
      <c r="DV93" s="52"/>
      <c r="DW93" s="52"/>
      <c r="DX93" s="52"/>
      <c r="DY93" s="52"/>
      <c r="DZ93" s="52"/>
      <c r="EA93" s="52"/>
      <c r="EB93" s="52"/>
      <c r="EC93" s="52"/>
      <c r="ED93" s="52"/>
      <c r="EE93" s="52"/>
      <c r="EF93" s="52"/>
      <c r="EG93" s="52"/>
      <c r="EH93" s="52"/>
      <c r="EI93" s="52"/>
      <c r="EJ93" s="52"/>
      <c r="EK93" s="52"/>
      <c r="EL93" s="52"/>
      <c r="EM93" s="52"/>
      <c r="EN93" s="52"/>
      <c r="EO93" s="52"/>
      <c r="EP93" s="52"/>
      <c r="EQ93" s="52"/>
      <c r="ER93" s="52"/>
      <c r="ES93" s="52"/>
      <c r="ET93" s="52"/>
      <c r="EU93" s="52"/>
      <c r="EV93" s="52"/>
      <c r="EW93" s="52"/>
      <c r="EX93" s="52"/>
      <c r="EY93" s="52"/>
      <c r="EZ93" s="52"/>
      <c r="FA93" s="52"/>
      <c r="FB93" s="52"/>
      <c r="FC93" s="52"/>
      <c r="FD93" s="52"/>
      <c r="FE93" s="52"/>
      <c r="FF93" s="52"/>
      <c r="FG93" s="52"/>
      <c r="FH93" s="52"/>
      <c r="FI93" s="52"/>
      <c r="FJ93" s="52"/>
      <c r="FK93" s="52"/>
      <c r="FL93" s="52"/>
      <c r="FM93" s="52"/>
      <c r="FN93" s="52"/>
      <c r="FO93" s="52"/>
      <c r="FP93" s="52"/>
      <c r="FQ93" s="52"/>
      <c r="FR93" s="52"/>
      <c r="FS93" s="52"/>
      <c r="FT93" s="52"/>
      <c r="FU93" s="52"/>
      <c r="FV93" s="52"/>
      <c r="FW93" s="52"/>
      <c r="FX93" s="52"/>
      <c r="FY93" s="52"/>
      <c r="FZ93" s="52"/>
      <c r="GA93" s="52"/>
      <c r="GB93" s="52"/>
      <c r="GC93" s="52"/>
      <c r="GD93" s="52"/>
      <c r="GE93" s="52"/>
      <c r="GF93" s="52"/>
      <c r="GG93" s="52"/>
      <c r="GH93" s="52"/>
      <c r="GI93" s="52"/>
      <c r="GJ93" s="52"/>
      <c r="GK93" s="52"/>
      <c r="GL93" s="52"/>
      <c r="GM93" s="52"/>
      <c r="GN93" s="52"/>
      <c r="GO93" s="52"/>
      <c r="GP93" s="52"/>
      <c r="GQ93" s="52"/>
      <c r="GR93" s="52"/>
      <c r="GS93" s="52"/>
      <c r="GT93" s="52"/>
      <c r="GU93" s="52"/>
      <c r="GV93" s="52"/>
      <c r="GW93" s="52"/>
      <c r="GX93" s="52"/>
      <c r="GY93" s="52"/>
      <c r="GZ93" s="52"/>
      <c r="HA93" s="52"/>
      <c r="HB93" s="52"/>
      <c r="HC93" s="52"/>
      <c r="HD93" s="52"/>
      <c r="HE93" s="52"/>
      <c r="HF93" s="52"/>
      <c r="HG93" s="52"/>
      <c r="HH93" s="52"/>
      <c r="HI93" s="52"/>
      <c r="HJ93" s="52"/>
      <c r="HK93" s="52"/>
      <c r="HL93" s="52"/>
      <c r="HM93" s="52"/>
      <c r="HN93" s="52"/>
      <c r="HO93" s="52"/>
      <c r="HP93" s="52"/>
      <c r="HQ93" s="52"/>
      <c r="HR93" s="52"/>
      <c r="HS93" s="52"/>
      <c r="HT93" s="52"/>
      <c r="HU93" s="52"/>
      <c r="HV93" s="52"/>
      <c r="HW93" s="52"/>
      <c r="HX93" s="52"/>
      <c r="HY93" s="52"/>
      <c r="HZ93" s="52"/>
      <c r="IA93" s="52"/>
      <c r="IB93" s="52"/>
      <c r="IC93" s="52"/>
      <c r="ID93" s="52"/>
      <c r="IE93" s="52"/>
      <c r="IF93" s="52"/>
      <c r="IG93" s="52"/>
      <c r="IH93" s="52"/>
      <c r="II93" s="52"/>
      <c r="IJ93" s="52"/>
      <c r="IK93" s="52"/>
      <c r="IL93" s="52"/>
      <c r="IM93" s="52"/>
      <c r="IN93" s="52"/>
      <c r="IO93" s="52"/>
      <c r="IP93" s="52"/>
      <c r="IQ93" s="52"/>
      <c r="IR93" s="52"/>
      <c r="IS93" s="52"/>
      <c r="IT93" s="52"/>
      <c r="IU93" s="52"/>
      <c r="IV93" s="52"/>
    </row>
    <row r="94" ht="14.25" spans="1:256">
      <c r="A94" s="128"/>
      <c r="B94" s="101"/>
      <c r="C94" s="91"/>
      <c r="D94" s="91"/>
      <c r="E94" s="93"/>
      <c r="F94" s="98"/>
      <c r="G94" s="129"/>
      <c r="H94" s="129"/>
      <c r="I94" s="124"/>
      <c r="J94" s="52"/>
      <c r="K94" s="52"/>
      <c r="L94" s="52"/>
      <c r="M94" s="52"/>
      <c r="N94" s="52"/>
      <c r="O94" s="52"/>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52"/>
      <c r="BH94" s="52"/>
      <c r="BI94" s="52"/>
      <c r="BJ94" s="52"/>
      <c r="BK94" s="52"/>
      <c r="BL94" s="52"/>
      <c r="BM94" s="52"/>
      <c r="BN94" s="52"/>
      <c r="BO94" s="52"/>
      <c r="BP94" s="52"/>
      <c r="BQ94" s="52"/>
      <c r="BR94" s="52"/>
      <c r="BS94" s="52"/>
      <c r="BT94" s="52"/>
      <c r="BU94" s="52"/>
      <c r="BV94" s="52"/>
      <c r="BW94" s="52"/>
      <c r="BX94" s="52"/>
      <c r="BY94" s="52"/>
      <c r="BZ94" s="52"/>
      <c r="CA94" s="52"/>
      <c r="CB94" s="52"/>
      <c r="CC94" s="52"/>
      <c r="CD94" s="52"/>
      <c r="CE94" s="52"/>
      <c r="CF94" s="52"/>
      <c r="CG94" s="52"/>
      <c r="CH94" s="52"/>
      <c r="CI94" s="52"/>
      <c r="CJ94" s="52"/>
      <c r="CK94" s="52"/>
      <c r="CL94" s="52"/>
      <c r="CM94" s="52"/>
      <c r="CN94" s="52"/>
      <c r="CO94" s="52"/>
      <c r="CP94" s="52"/>
      <c r="CQ94" s="52"/>
      <c r="CR94" s="52"/>
      <c r="CS94" s="52"/>
      <c r="CT94" s="52"/>
      <c r="CU94" s="52"/>
      <c r="CV94" s="52"/>
      <c r="CW94" s="52"/>
      <c r="CX94" s="52"/>
      <c r="CY94" s="52"/>
      <c r="CZ94" s="52"/>
      <c r="DA94" s="52"/>
      <c r="DB94" s="52"/>
      <c r="DC94" s="52"/>
      <c r="DD94" s="52"/>
      <c r="DE94" s="52"/>
      <c r="DF94" s="52"/>
      <c r="DG94" s="52"/>
      <c r="DH94" s="52"/>
      <c r="DI94" s="52"/>
      <c r="DJ94" s="52"/>
      <c r="DK94" s="52"/>
      <c r="DL94" s="52"/>
      <c r="DM94" s="52"/>
      <c r="DN94" s="52"/>
      <c r="DO94" s="52"/>
      <c r="DP94" s="52"/>
      <c r="DQ94" s="52"/>
      <c r="DR94" s="52"/>
      <c r="DS94" s="52"/>
      <c r="DT94" s="52"/>
      <c r="DU94" s="52"/>
      <c r="DV94" s="52"/>
      <c r="DW94" s="52"/>
      <c r="DX94" s="52"/>
      <c r="DY94" s="52"/>
      <c r="DZ94" s="52"/>
      <c r="EA94" s="52"/>
      <c r="EB94" s="52"/>
      <c r="EC94" s="52"/>
      <c r="ED94" s="52"/>
      <c r="EE94" s="52"/>
      <c r="EF94" s="52"/>
      <c r="EG94" s="52"/>
      <c r="EH94" s="52"/>
      <c r="EI94" s="52"/>
      <c r="EJ94" s="52"/>
      <c r="EK94" s="52"/>
      <c r="EL94" s="52"/>
      <c r="EM94" s="52"/>
      <c r="EN94" s="52"/>
      <c r="EO94" s="52"/>
      <c r="EP94" s="52"/>
      <c r="EQ94" s="52"/>
      <c r="ER94" s="52"/>
      <c r="ES94" s="52"/>
      <c r="ET94" s="52"/>
      <c r="EU94" s="52"/>
      <c r="EV94" s="52"/>
      <c r="EW94" s="52"/>
      <c r="EX94" s="52"/>
      <c r="EY94" s="52"/>
      <c r="EZ94" s="52"/>
      <c r="FA94" s="52"/>
      <c r="FB94" s="52"/>
      <c r="FC94" s="52"/>
      <c r="FD94" s="52"/>
      <c r="FE94" s="52"/>
      <c r="FF94" s="52"/>
      <c r="FG94" s="52"/>
      <c r="FH94" s="52"/>
      <c r="FI94" s="52"/>
      <c r="FJ94" s="52"/>
      <c r="FK94" s="52"/>
      <c r="FL94" s="52"/>
      <c r="FM94" s="52"/>
      <c r="FN94" s="52"/>
      <c r="FO94" s="52"/>
      <c r="FP94" s="52"/>
      <c r="FQ94" s="52"/>
      <c r="FR94" s="52"/>
      <c r="FS94" s="52"/>
      <c r="FT94" s="52"/>
      <c r="FU94" s="52"/>
      <c r="FV94" s="52"/>
      <c r="FW94" s="52"/>
      <c r="FX94" s="52"/>
      <c r="FY94" s="52"/>
      <c r="FZ94" s="52"/>
      <c r="GA94" s="52"/>
      <c r="GB94" s="52"/>
      <c r="GC94" s="52"/>
      <c r="GD94" s="52"/>
      <c r="GE94" s="52"/>
      <c r="GF94" s="52"/>
      <c r="GG94" s="52"/>
      <c r="GH94" s="52"/>
      <c r="GI94" s="52"/>
      <c r="GJ94" s="52"/>
      <c r="GK94" s="52"/>
      <c r="GL94" s="52"/>
      <c r="GM94" s="52"/>
      <c r="GN94" s="52"/>
      <c r="GO94" s="52"/>
      <c r="GP94" s="52"/>
      <c r="GQ94" s="52"/>
      <c r="GR94" s="52"/>
      <c r="GS94" s="52"/>
      <c r="GT94" s="52"/>
      <c r="GU94" s="52"/>
      <c r="GV94" s="52"/>
      <c r="GW94" s="52"/>
      <c r="GX94" s="52"/>
      <c r="GY94" s="52"/>
      <c r="GZ94" s="52"/>
      <c r="HA94" s="52"/>
      <c r="HB94" s="52"/>
      <c r="HC94" s="52"/>
      <c r="HD94" s="52"/>
      <c r="HE94" s="52"/>
      <c r="HF94" s="52"/>
      <c r="HG94" s="52"/>
      <c r="HH94" s="52"/>
      <c r="HI94" s="52"/>
      <c r="HJ94" s="52"/>
      <c r="HK94" s="52"/>
      <c r="HL94" s="52"/>
      <c r="HM94" s="52"/>
      <c r="HN94" s="52"/>
      <c r="HO94" s="52"/>
      <c r="HP94" s="52"/>
      <c r="HQ94" s="52"/>
      <c r="HR94" s="52"/>
      <c r="HS94" s="52"/>
      <c r="HT94" s="52"/>
      <c r="HU94" s="52"/>
      <c r="HV94" s="52"/>
      <c r="HW94" s="52"/>
      <c r="HX94" s="52"/>
      <c r="HY94" s="52"/>
      <c r="HZ94" s="52"/>
      <c r="IA94" s="52"/>
      <c r="IB94" s="52"/>
      <c r="IC94" s="52"/>
      <c r="ID94" s="52"/>
      <c r="IE94" s="52"/>
      <c r="IF94" s="52"/>
      <c r="IG94" s="52"/>
      <c r="IH94" s="52"/>
      <c r="II94" s="52"/>
      <c r="IJ94" s="52"/>
      <c r="IK94" s="52"/>
      <c r="IL94" s="52"/>
      <c r="IM94" s="52"/>
      <c r="IN94" s="52"/>
      <c r="IO94" s="52"/>
      <c r="IP94" s="52"/>
      <c r="IQ94" s="52"/>
      <c r="IR94" s="52"/>
      <c r="IS94" s="52"/>
      <c r="IT94" s="52"/>
      <c r="IU94" s="52"/>
      <c r="IV94" s="52"/>
    </row>
    <row r="95" ht="14.25" spans="1:256">
      <c r="A95" s="82" t="s">
        <v>2100</v>
      </c>
      <c r="B95" s="83">
        <v>213</v>
      </c>
      <c r="C95" s="110"/>
      <c r="D95" s="84"/>
      <c r="E95" s="85"/>
      <c r="F95" s="86"/>
      <c r="G95" s="103"/>
      <c r="H95" s="103"/>
      <c r="I95" s="122"/>
      <c r="J95" s="51"/>
      <c r="K95" s="51"/>
      <c r="L95" s="51"/>
      <c r="M95" s="51"/>
      <c r="N95" s="51"/>
      <c r="O95" s="51"/>
      <c r="P95" s="51"/>
      <c r="Q95" s="51"/>
      <c r="R95" s="51"/>
      <c r="S95" s="51"/>
      <c r="T95" s="51"/>
      <c r="U95" s="51"/>
      <c r="V95" s="51"/>
      <c r="W95" s="51"/>
      <c r="X95" s="51"/>
      <c r="Y95" s="51"/>
      <c r="Z95" s="51"/>
      <c r="AA95" s="51"/>
      <c r="AB95" s="51"/>
      <c r="AC95" s="51"/>
      <c r="AD95" s="51"/>
      <c r="AE95" s="51"/>
      <c r="AF95" s="51"/>
      <c r="AG95" s="51"/>
      <c r="AH95" s="51"/>
      <c r="AI95" s="51"/>
      <c r="AJ95" s="51"/>
      <c r="AK95" s="51"/>
      <c r="AL95" s="51"/>
      <c r="AM95" s="51"/>
      <c r="AN95" s="51"/>
      <c r="AO95" s="51"/>
      <c r="AP95" s="51"/>
      <c r="AQ95" s="51"/>
      <c r="AR95" s="51"/>
      <c r="AS95" s="51"/>
      <c r="AT95" s="51"/>
      <c r="AU95" s="51"/>
      <c r="AV95" s="51"/>
      <c r="AW95" s="51"/>
      <c r="AX95" s="51"/>
      <c r="AY95" s="51"/>
      <c r="AZ95" s="51"/>
      <c r="BA95" s="51"/>
      <c r="BB95" s="51"/>
      <c r="BC95" s="51"/>
      <c r="BD95" s="51"/>
      <c r="BE95" s="51"/>
      <c r="BF95" s="51"/>
      <c r="BG95" s="51"/>
      <c r="BH95" s="51"/>
      <c r="BI95" s="51"/>
      <c r="BJ95" s="51"/>
      <c r="BK95" s="51"/>
      <c r="BL95" s="51"/>
      <c r="BM95" s="51"/>
      <c r="BN95" s="51"/>
      <c r="BO95" s="51"/>
      <c r="BP95" s="51"/>
      <c r="BQ95" s="51"/>
      <c r="BR95" s="51"/>
      <c r="BS95" s="51"/>
      <c r="BT95" s="51"/>
      <c r="BU95" s="51"/>
      <c r="BV95" s="51"/>
      <c r="BW95" s="51"/>
      <c r="BX95" s="51"/>
      <c r="BY95" s="51"/>
      <c r="BZ95" s="51"/>
      <c r="CA95" s="51"/>
      <c r="CB95" s="51"/>
      <c r="CC95" s="51"/>
      <c r="CD95" s="51"/>
      <c r="CE95" s="51"/>
      <c r="CF95" s="51"/>
      <c r="CG95" s="51"/>
      <c r="CH95" s="51"/>
      <c r="CI95" s="51"/>
      <c r="CJ95" s="51"/>
      <c r="CK95" s="51"/>
      <c r="CL95" s="51"/>
      <c r="CM95" s="51"/>
      <c r="CN95" s="51"/>
      <c r="CO95" s="51"/>
      <c r="CP95" s="51"/>
      <c r="CQ95" s="51"/>
      <c r="CR95" s="51"/>
      <c r="CS95" s="51"/>
      <c r="CT95" s="51"/>
      <c r="CU95" s="51"/>
      <c r="CV95" s="51"/>
      <c r="CW95" s="51"/>
      <c r="CX95" s="51"/>
      <c r="CY95" s="51"/>
      <c r="CZ95" s="51"/>
      <c r="DA95" s="51"/>
      <c r="DB95" s="51"/>
      <c r="DC95" s="51"/>
      <c r="DD95" s="51"/>
      <c r="DE95" s="51"/>
      <c r="DF95" s="51"/>
      <c r="DG95" s="51"/>
      <c r="DH95" s="51"/>
      <c r="DI95" s="51"/>
      <c r="DJ95" s="51"/>
      <c r="DK95" s="51"/>
      <c r="DL95" s="51"/>
      <c r="DM95" s="51"/>
      <c r="DN95" s="51"/>
      <c r="DO95" s="51"/>
      <c r="DP95" s="51"/>
      <c r="DQ95" s="51"/>
      <c r="DR95" s="51"/>
      <c r="DS95" s="51"/>
      <c r="DT95" s="51"/>
      <c r="DU95" s="51"/>
      <c r="DV95" s="51"/>
      <c r="DW95" s="51"/>
      <c r="DX95" s="51"/>
      <c r="DY95" s="51"/>
      <c r="DZ95" s="51"/>
      <c r="EA95" s="51"/>
      <c r="EB95" s="51"/>
      <c r="EC95" s="51"/>
      <c r="ED95" s="51"/>
      <c r="EE95" s="51"/>
      <c r="EF95" s="51"/>
      <c r="EG95" s="51"/>
      <c r="EH95" s="51"/>
      <c r="EI95" s="51"/>
      <c r="EJ95" s="51"/>
      <c r="EK95" s="51"/>
      <c r="EL95" s="51"/>
      <c r="EM95" s="51"/>
      <c r="EN95" s="51"/>
      <c r="EO95" s="51"/>
      <c r="EP95" s="51"/>
      <c r="EQ95" s="51"/>
      <c r="ER95" s="51"/>
      <c r="ES95" s="51"/>
      <c r="ET95" s="51"/>
      <c r="EU95" s="51"/>
      <c r="EV95" s="51"/>
      <c r="EW95" s="51"/>
      <c r="EX95" s="51"/>
      <c r="EY95" s="51"/>
      <c r="EZ95" s="51"/>
      <c r="FA95" s="51"/>
      <c r="FB95" s="51"/>
      <c r="FC95" s="51"/>
      <c r="FD95" s="51"/>
      <c r="FE95" s="51"/>
      <c r="FF95" s="51"/>
      <c r="FG95" s="51"/>
      <c r="FH95" s="51"/>
      <c r="FI95" s="51"/>
      <c r="FJ95" s="51"/>
      <c r="FK95" s="51"/>
      <c r="FL95" s="51"/>
      <c r="FM95" s="51"/>
      <c r="FN95" s="51"/>
      <c r="FO95" s="51"/>
      <c r="FP95" s="51"/>
      <c r="FQ95" s="51"/>
      <c r="FR95" s="51"/>
      <c r="FS95" s="51"/>
      <c r="FT95" s="51"/>
      <c r="FU95" s="51"/>
      <c r="FV95" s="51"/>
      <c r="FW95" s="51"/>
      <c r="FX95" s="51"/>
      <c r="FY95" s="51"/>
      <c r="FZ95" s="51"/>
      <c r="GA95" s="51"/>
      <c r="GB95" s="51"/>
      <c r="GC95" s="51"/>
      <c r="GD95" s="51"/>
      <c r="GE95" s="51"/>
      <c r="GF95" s="51"/>
      <c r="GG95" s="51"/>
      <c r="GH95" s="51"/>
      <c r="GI95" s="51"/>
      <c r="GJ95" s="51"/>
      <c r="GK95" s="51"/>
      <c r="GL95" s="51"/>
      <c r="GM95" s="51"/>
      <c r="GN95" s="51"/>
      <c r="GO95" s="51"/>
      <c r="GP95" s="51"/>
      <c r="GQ95" s="51"/>
      <c r="GR95" s="51"/>
      <c r="GS95" s="51"/>
      <c r="GT95" s="51"/>
      <c r="GU95" s="51"/>
      <c r="GV95" s="51"/>
      <c r="GW95" s="51"/>
      <c r="GX95" s="51"/>
      <c r="GY95" s="51"/>
      <c r="GZ95" s="51"/>
      <c r="HA95" s="51"/>
      <c r="HB95" s="51"/>
      <c r="HC95" s="51"/>
      <c r="HD95" s="51"/>
      <c r="HE95" s="51"/>
      <c r="HF95" s="51"/>
      <c r="HG95" s="51"/>
      <c r="HH95" s="51"/>
      <c r="HI95" s="51"/>
      <c r="HJ95" s="51"/>
      <c r="HK95" s="51"/>
      <c r="HL95" s="51"/>
      <c r="HM95" s="51"/>
      <c r="HN95" s="51"/>
      <c r="HO95" s="51"/>
      <c r="HP95" s="51"/>
      <c r="HQ95" s="51"/>
      <c r="HR95" s="51"/>
      <c r="HS95" s="51"/>
      <c r="HT95" s="51"/>
      <c r="HU95" s="51"/>
      <c r="HV95" s="51"/>
      <c r="HW95" s="51"/>
      <c r="HX95" s="51"/>
      <c r="HY95" s="51"/>
      <c r="HZ95" s="51"/>
      <c r="IA95" s="51"/>
      <c r="IB95" s="51"/>
      <c r="IC95" s="51"/>
      <c r="ID95" s="51"/>
      <c r="IE95" s="51"/>
      <c r="IF95" s="51"/>
      <c r="IG95" s="51"/>
      <c r="IH95" s="51"/>
      <c r="II95" s="51"/>
      <c r="IJ95" s="51"/>
      <c r="IK95" s="51"/>
      <c r="IL95" s="51"/>
      <c r="IM95" s="51"/>
      <c r="IN95" s="51"/>
      <c r="IO95" s="51"/>
      <c r="IP95" s="51"/>
      <c r="IQ95" s="51"/>
      <c r="IR95" s="51"/>
      <c r="IS95" s="51"/>
      <c r="IT95" s="51"/>
      <c r="IU95" s="51"/>
      <c r="IV95" s="51"/>
    </row>
    <row r="96" ht="14.25" spans="1:256">
      <c r="A96" s="89" t="s">
        <v>2101</v>
      </c>
      <c r="B96" s="90">
        <v>213</v>
      </c>
      <c r="C96" s="91" t="s">
        <v>2102</v>
      </c>
      <c r="D96" s="92"/>
      <c r="E96" s="93"/>
      <c r="F96" s="94"/>
      <c r="G96" s="95"/>
      <c r="H96" s="96"/>
      <c r="I96" s="123"/>
      <c r="J96" s="52"/>
      <c r="K96" s="52"/>
      <c r="L96" s="52"/>
      <c r="M96" s="52"/>
      <c r="N96" s="52"/>
      <c r="O96" s="52"/>
      <c r="P96" s="52"/>
      <c r="Q96" s="52"/>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c r="BG96" s="52"/>
      <c r="BH96" s="52"/>
      <c r="BI96" s="52"/>
      <c r="BJ96" s="52"/>
      <c r="BK96" s="52"/>
      <c r="BL96" s="52"/>
      <c r="BM96" s="52"/>
      <c r="BN96" s="52"/>
      <c r="BO96" s="52"/>
      <c r="BP96" s="52"/>
      <c r="BQ96" s="52"/>
      <c r="BR96" s="52"/>
      <c r="BS96" s="52"/>
      <c r="BT96" s="52"/>
      <c r="BU96" s="52"/>
      <c r="BV96" s="52"/>
      <c r="BW96" s="52"/>
      <c r="BX96" s="52"/>
      <c r="BY96" s="52"/>
      <c r="BZ96" s="52"/>
      <c r="CA96" s="52"/>
      <c r="CB96" s="52"/>
      <c r="CC96" s="52"/>
      <c r="CD96" s="52"/>
      <c r="CE96" s="52"/>
      <c r="CF96" s="52"/>
      <c r="CG96" s="52"/>
      <c r="CH96" s="52"/>
      <c r="CI96" s="52"/>
      <c r="CJ96" s="52"/>
      <c r="CK96" s="52"/>
      <c r="CL96" s="52"/>
      <c r="CM96" s="52"/>
      <c r="CN96" s="52"/>
      <c r="CO96" s="52"/>
      <c r="CP96" s="52"/>
      <c r="CQ96" s="52"/>
      <c r="CR96" s="52"/>
      <c r="CS96" s="52"/>
      <c r="CT96" s="52"/>
      <c r="CU96" s="52"/>
      <c r="CV96" s="52"/>
      <c r="CW96" s="52"/>
      <c r="CX96" s="52"/>
      <c r="CY96" s="52"/>
      <c r="CZ96" s="52"/>
      <c r="DA96" s="52"/>
      <c r="DB96" s="52"/>
      <c r="DC96" s="52"/>
      <c r="DD96" s="52"/>
      <c r="DE96" s="52"/>
      <c r="DF96" s="52"/>
      <c r="DG96" s="52"/>
      <c r="DH96" s="52"/>
      <c r="DI96" s="52"/>
      <c r="DJ96" s="52"/>
      <c r="DK96" s="52"/>
      <c r="DL96" s="52"/>
      <c r="DM96" s="52"/>
      <c r="DN96" s="52"/>
      <c r="DO96" s="52"/>
      <c r="DP96" s="52"/>
      <c r="DQ96" s="52"/>
      <c r="DR96" s="52"/>
      <c r="DS96" s="52"/>
      <c r="DT96" s="52"/>
      <c r="DU96" s="52"/>
      <c r="DV96" s="52"/>
      <c r="DW96" s="52"/>
      <c r="DX96" s="52"/>
      <c r="DY96" s="52"/>
      <c r="DZ96" s="52"/>
      <c r="EA96" s="52"/>
      <c r="EB96" s="52"/>
      <c r="EC96" s="52"/>
      <c r="ED96" s="52"/>
      <c r="EE96" s="52"/>
      <c r="EF96" s="52"/>
      <c r="EG96" s="52"/>
      <c r="EH96" s="52"/>
      <c r="EI96" s="52"/>
      <c r="EJ96" s="52"/>
      <c r="EK96" s="52"/>
      <c r="EL96" s="52"/>
      <c r="EM96" s="52"/>
      <c r="EN96" s="52"/>
      <c r="EO96" s="52"/>
      <c r="EP96" s="52"/>
      <c r="EQ96" s="52"/>
      <c r="ER96" s="52"/>
      <c r="ES96" s="52"/>
      <c r="ET96" s="52"/>
      <c r="EU96" s="52"/>
      <c r="EV96" s="52"/>
      <c r="EW96" s="52"/>
      <c r="EX96" s="52"/>
      <c r="EY96" s="52"/>
      <c r="EZ96" s="52"/>
      <c r="FA96" s="52"/>
      <c r="FB96" s="52"/>
      <c r="FC96" s="52"/>
      <c r="FD96" s="52"/>
      <c r="FE96" s="52"/>
      <c r="FF96" s="52"/>
      <c r="FG96" s="52"/>
      <c r="FH96" s="52"/>
      <c r="FI96" s="52"/>
      <c r="FJ96" s="52"/>
      <c r="FK96" s="52"/>
      <c r="FL96" s="52"/>
      <c r="FM96" s="52"/>
      <c r="FN96" s="52"/>
      <c r="FO96" s="52"/>
      <c r="FP96" s="52"/>
      <c r="FQ96" s="52"/>
      <c r="FR96" s="52"/>
      <c r="FS96" s="52"/>
      <c r="FT96" s="52"/>
      <c r="FU96" s="52"/>
      <c r="FV96" s="52"/>
      <c r="FW96" s="52"/>
      <c r="FX96" s="52"/>
      <c r="FY96" s="52"/>
      <c r="FZ96" s="52"/>
      <c r="GA96" s="52"/>
      <c r="GB96" s="52"/>
      <c r="GC96" s="52"/>
      <c r="GD96" s="52"/>
      <c r="GE96" s="52"/>
      <c r="GF96" s="52"/>
      <c r="GG96" s="52"/>
      <c r="GH96" s="52"/>
      <c r="GI96" s="52"/>
      <c r="GJ96" s="52"/>
      <c r="GK96" s="52"/>
      <c r="GL96" s="52"/>
      <c r="GM96" s="52"/>
      <c r="GN96" s="52"/>
      <c r="GO96" s="52"/>
      <c r="GP96" s="52"/>
      <c r="GQ96" s="52"/>
      <c r="GR96" s="52"/>
      <c r="GS96" s="52"/>
      <c r="GT96" s="52"/>
      <c r="GU96" s="52"/>
      <c r="GV96" s="52"/>
      <c r="GW96" s="52"/>
      <c r="GX96" s="52"/>
      <c r="GY96" s="52"/>
      <c r="GZ96" s="52"/>
      <c r="HA96" s="52"/>
      <c r="HB96" s="52"/>
      <c r="HC96" s="52"/>
      <c r="HD96" s="52"/>
      <c r="HE96" s="52"/>
      <c r="HF96" s="52"/>
      <c r="HG96" s="52"/>
      <c r="HH96" s="52"/>
      <c r="HI96" s="52"/>
      <c r="HJ96" s="52"/>
      <c r="HK96" s="52"/>
      <c r="HL96" s="52"/>
      <c r="HM96" s="52"/>
      <c r="HN96" s="52"/>
      <c r="HO96" s="52"/>
      <c r="HP96" s="52"/>
      <c r="HQ96" s="52"/>
      <c r="HR96" s="52"/>
      <c r="HS96" s="52"/>
      <c r="HT96" s="52"/>
      <c r="HU96" s="52"/>
      <c r="HV96" s="52"/>
      <c r="HW96" s="52"/>
      <c r="HX96" s="52"/>
      <c r="HY96" s="52"/>
      <c r="HZ96" s="52"/>
      <c r="IA96" s="52"/>
      <c r="IB96" s="52"/>
      <c r="IC96" s="52"/>
      <c r="ID96" s="52"/>
      <c r="IE96" s="52"/>
      <c r="IF96" s="52"/>
      <c r="IG96" s="52"/>
      <c r="IH96" s="52"/>
      <c r="II96" s="52"/>
      <c r="IJ96" s="52"/>
      <c r="IK96" s="52"/>
      <c r="IL96" s="52"/>
      <c r="IM96" s="52"/>
      <c r="IN96" s="52"/>
      <c r="IO96" s="52"/>
      <c r="IP96" s="52"/>
      <c r="IQ96" s="52"/>
      <c r="IR96" s="52"/>
      <c r="IS96" s="52"/>
      <c r="IT96" s="52"/>
      <c r="IU96" s="52"/>
      <c r="IV96" s="52"/>
    </row>
    <row r="97" ht="14.25" spans="1:256">
      <c r="A97" s="89"/>
      <c r="B97" s="108"/>
      <c r="C97" s="91"/>
      <c r="D97" s="91"/>
      <c r="E97" s="93"/>
      <c r="F97" s="93"/>
      <c r="G97" s="102"/>
      <c r="H97" s="102"/>
      <c r="I97" s="124"/>
      <c r="J97" s="51"/>
      <c r="K97" s="51"/>
      <c r="L97" s="51"/>
      <c r="M97" s="51"/>
      <c r="N97" s="51"/>
      <c r="O97" s="51"/>
      <c r="P97" s="51"/>
      <c r="Q97" s="51"/>
      <c r="R97" s="51"/>
      <c r="S97" s="51"/>
      <c r="T97" s="51"/>
      <c r="U97" s="51"/>
      <c r="V97" s="51"/>
      <c r="W97" s="51"/>
      <c r="X97" s="51"/>
      <c r="Y97" s="51"/>
      <c r="Z97" s="51"/>
      <c r="AA97" s="51"/>
      <c r="AB97" s="51"/>
      <c r="AC97" s="51"/>
      <c r="AD97" s="51"/>
      <c r="AE97" s="51"/>
      <c r="AF97" s="51"/>
      <c r="AG97" s="51"/>
      <c r="AH97" s="51"/>
      <c r="AI97" s="51"/>
      <c r="AJ97" s="51"/>
      <c r="AK97" s="51"/>
      <c r="AL97" s="51"/>
      <c r="AM97" s="51"/>
      <c r="AN97" s="51"/>
      <c r="AO97" s="51"/>
      <c r="AP97" s="51"/>
      <c r="AQ97" s="51"/>
      <c r="AR97" s="51"/>
      <c r="AS97" s="51"/>
      <c r="AT97" s="51"/>
      <c r="AU97" s="51"/>
      <c r="AV97" s="51"/>
      <c r="AW97" s="51"/>
      <c r="AX97" s="51"/>
      <c r="AY97" s="51"/>
      <c r="AZ97" s="51"/>
      <c r="BA97" s="51"/>
      <c r="BB97" s="51"/>
      <c r="BC97" s="51"/>
      <c r="BD97" s="51"/>
      <c r="BE97" s="51"/>
      <c r="BF97" s="51"/>
      <c r="BG97" s="51"/>
      <c r="BH97" s="51"/>
      <c r="BI97" s="51"/>
      <c r="BJ97" s="51"/>
      <c r="BK97" s="51"/>
      <c r="BL97" s="51"/>
      <c r="BM97" s="51"/>
      <c r="BN97" s="51"/>
      <c r="BO97" s="51"/>
      <c r="BP97" s="51"/>
      <c r="BQ97" s="51"/>
      <c r="BR97" s="51"/>
      <c r="BS97" s="51"/>
      <c r="BT97" s="51"/>
      <c r="BU97" s="51"/>
      <c r="BV97" s="51"/>
      <c r="BW97" s="51"/>
      <c r="BX97" s="51"/>
      <c r="BY97" s="51"/>
      <c r="BZ97" s="51"/>
      <c r="CA97" s="51"/>
      <c r="CB97" s="51"/>
      <c r="CC97" s="51"/>
      <c r="CD97" s="51"/>
      <c r="CE97" s="51"/>
      <c r="CF97" s="51"/>
      <c r="CG97" s="51"/>
      <c r="CH97" s="51"/>
      <c r="CI97" s="51"/>
      <c r="CJ97" s="51"/>
      <c r="CK97" s="51"/>
      <c r="CL97" s="51"/>
      <c r="CM97" s="51"/>
      <c r="CN97" s="51"/>
      <c r="CO97" s="51"/>
      <c r="CP97" s="51"/>
      <c r="CQ97" s="51"/>
      <c r="CR97" s="51"/>
      <c r="CS97" s="51"/>
      <c r="CT97" s="51"/>
      <c r="CU97" s="51"/>
      <c r="CV97" s="51"/>
      <c r="CW97" s="51"/>
      <c r="CX97" s="51"/>
      <c r="CY97" s="51"/>
      <c r="CZ97" s="51"/>
      <c r="DA97" s="51"/>
      <c r="DB97" s="51"/>
      <c r="DC97" s="51"/>
      <c r="DD97" s="51"/>
      <c r="DE97" s="51"/>
      <c r="DF97" s="51"/>
      <c r="DG97" s="51"/>
      <c r="DH97" s="51"/>
      <c r="DI97" s="51"/>
      <c r="DJ97" s="51"/>
      <c r="DK97" s="51"/>
      <c r="DL97" s="51"/>
      <c r="DM97" s="51"/>
      <c r="DN97" s="51"/>
      <c r="DO97" s="51"/>
      <c r="DP97" s="51"/>
      <c r="DQ97" s="51"/>
      <c r="DR97" s="51"/>
      <c r="DS97" s="51"/>
      <c r="DT97" s="51"/>
      <c r="DU97" s="51"/>
      <c r="DV97" s="51"/>
      <c r="DW97" s="51"/>
      <c r="DX97" s="51"/>
      <c r="DY97" s="51"/>
      <c r="DZ97" s="51"/>
      <c r="EA97" s="51"/>
      <c r="EB97" s="51"/>
      <c r="EC97" s="51"/>
      <c r="ED97" s="51"/>
      <c r="EE97" s="51"/>
      <c r="EF97" s="51"/>
      <c r="EG97" s="51"/>
      <c r="EH97" s="51"/>
      <c r="EI97" s="51"/>
      <c r="EJ97" s="51"/>
      <c r="EK97" s="51"/>
      <c r="EL97" s="51"/>
      <c r="EM97" s="51"/>
      <c r="EN97" s="51"/>
      <c r="EO97" s="51"/>
      <c r="EP97" s="51"/>
      <c r="EQ97" s="51"/>
      <c r="ER97" s="51"/>
      <c r="ES97" s="51"/>
      <c r="ET97" s="51"/>
      <c r="EU97" s="51"/>
      <c r="EV97" s="51"/>
      <c r="EW97" s="51"/>
      <c r="EX97" s="51"/>
      <c r="EY97" s="51"/>
      <c r="EZ97" s="51"/>
      <c r="FA97" s="51"/>
      <c r="FB97" s="51"/>
      <c r="FC97" s="51"/>
      <c r="FD97" s="51"/>
      <c r="FE97" s="51"/>
      <c r="FF97" s="51"/>
      <c r="FG97" s="51"/>
      <c r="FH97" s="51"/>
      <c r="FI97" s="51"/>
      <c r="FJ97" s="51"/>
      <c r="FK97" s="51"/>
      <c r="FL97" s="51"/>
      <c r="FM97" s="51"/>
      <c r="FN97" s="51"/>
      <c r="FO97" s="51"/>
      <c r="FP97" s="51"/>
      <c r="FQ97" s="51"/>
      <c r="FR97" s="51"/>
      <c r="FS97" s="51"/>
      <c r="FT97" s="51"/>
      <c r="FU97" s="51"/>
      <c r="FV97" s="51"/>
      <c r="FW97" s="51"/>
      <c r="FX97" s="51"/>
      <c r="FY97" s="51"/>
      <c r="FZ97" s="51"/>
      <c r="GA97" s="51"/>
      <c r="GB97" s="51"/>
      <c r="GC97" s="51"/>
      <c r="GD97" s="51"/>
      <c r="GE97" s="51"/>
      <c r="GF97" s="51"/>
      <c r="GG97" s="51"/>
      <c r="GH97" s="51"/>
      <c r="GI97" s="51"/>
      <c r="GJ97" s="51"/>
      <c r="GK97" s="51"/>
      <c r="GL97" s="51"/>
      <c r="GM97" s="51"/>
      <c r="GN97" s="51"/>
      <c r="GO97" s="51"/>
      <c r="GP97" s="51"/>
      <c r="GQ97" s="51"/>
      <c r="GR97" s="51"/>
      <c r="GS97" s="51"/>
      <c r="GT97" s="51"/>
      <c r="GU97" s="51"/>
      <c r="GV97" s="51"/>
      <c r="GW97" s="51"/>
      <c r="GX97" s="51"/>
      <c r="GY97" s="51"/>
      <c r="GZ97" s="51"/>
      <c r="HA97" s="51"/>
      <c r="HB97" s="51"/>
      <c r="HC97" s="51"/>
      <c r="HD97" s="51"/>
      <c r="HE97" s="51"/>
      <c r="HF97" s="51"/>
      <c r="HG97" s="51"/>
      <c r="HH97" s="51"/>
      <c r="HI97" s="51"/>
      <c r="HJ97" s="51"/>
      <c r="HK97" s="51"/>
      <c r="HL97" s="51"/>
      <c r="HM97" s="51"/>
      <c r="HN97" s="51"/>
      <c r="HO97" s="51"/>
      <c r="HP97" s="51"/>
      <c r="HQ97" s="51"/>
      <c r="HR97" s="51"/>
      <c r="HS97" s="51"/>
      <c r="HT97" s="51"/>
      <c r="HU97" s="51"/>
      <c r="HV97" s="51"/>
      <c r="HW97" s="51"/>
      <c r="HX97" s="51"/>
      <c r="HY97" s="51"/>
      <c r="HZ97" s="51"/>
      <c r="IA97" s="51"/>
      <c r="IB97" s="51"/>
      <c r="IC97" s="51"/>
      <c r="ID97" s="51"/>
      <c r="IE97" s="51"/>
      <c r="IF97" s="51"/>
      <c r="IG97" s="51"/>
      <c r="IH97" s="51"/>
      <c r="II97" s="51"/>
      <c r="IJ97" s="51"/>
      <c r="IK97" s="51"/>
      <c r="IL97" s="51"/>
      <c r="IM97" s="51"/>
      <c r="IN97" s="51"/>
      <c r="IO97" s="51"/>
      <c r="IP97" s="51"/>
      <c r="IQ97" s="51"/>
      <c r="IR97" s="51"/>
      <c r="IS97" s="51"/>
      <c r="IT97" s="51"/>
      <c r="IU97" s="51"/>
      <c r="IV97" s="51"/>
    </row>
    <row r="98" ht="14.25" spans="1:256">
      <c r="A98" s="89"/>
      <c r="B98" s="108"/>
      <c r="C98" s="91"/>
      <c r="D98" s="91"/>
      <c r="E98" s="93"/>
      <c r="F98" s="98"/>
      <c r="G98" s="129"/>
      <c r="H98" s="129"/>
      <c r="I98" s="124"/>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52"/>
      <c r="CD98" s="52"/>
      <c r="CE98" s="52"/>
      <c r="CF98" s="52"/>
      <c r="CG98" s="52"/>
      <c r="CH98" s="52"/>
      <c r="CI98" s="52"/>
      <c r="CJ98" s="52"/>
      <c r="CK98" s="52"/>
      <c r="CL98" s="52"/>
      <c r="CM98" s="52"/>
      <c r="CN98" s="52"/>
      <c r="CO98" s="52"/>
      <c r="CP98" s="52"/>
      <c r="CQ98" s="52"/>
      <c r="CR98" s="52"/>
      <c r="CS98" s="52"/>
      <c r="CT98" s="52"/>
      <c r="CU98" s="52"/>
      <c r="CV98" s="52"/>
      <c r="CW98" s="52"/>
      <c r="CX98" s="52"/>
      <c r="CY98" s="52"/>
      <c r="CZ98" s="52"/>
      <c r="DA98" s="52"/>
      <c r="DB98" s="52"/>
      <c r="DC98" s="52"/>
      <c r="DD98" s="52"/>
      <c r="DE98" s="52"/>
      <c r="DF98" s="52"/>
      <c r="DG98" s="52"/>
      <c r="DH98" s="52"/>
      <c r="DI98" s="52"/>
      <c r="DJ98" s="52"/>
      <c r="DK98" s="52"/>
      <c r="DL98" s="52"/>
      <c r="DM98" s="52"/>
      <c r="DN98" s="52"/>
      <c r="DO98" s="52"/>
      <c r="DP98" s="52"/>
      <c r="DQ98" s="52"/>
      <c r="DR98" s="52"/>
      <c r="DS98" s="52"/>
      <c r="DT98" s="52"/>
      <c r="DU98" s="52"/>
      <c r="DV98" s="52"/>
      <c r="DW98" s="52"/>
      <c r="DX98" s="52"/>
      <c r="DY98" s="52"/>
      <c r="DZ98" s="52"/>
      <c r="EA98" s="52"/>
      <c r="EB98" s="52"/>
      <c r="EC98" s="52"/>
      <c r="ED98" s="52"/>
      <c r="EE98" s="52"/>
      <c r="EF98" s="52"/>
      <c r="EG98" s="52"/>
      <c r="EH98" s="52"/>
      <c r="EI98" s="52"/>
      <c r="EJ98" s="52"/>
      <c r="EK98" s="52"/>
      <c r="EL98" s="52"/>
      <c r="EM98" s="52"/>
      <c r="EN98" s="52"/>
      <c r="EO98" s="52"/>
      <c r="EP98" s="52"/>
      <c r="EQ98" s="52"/>
      <c r="ER98" s="52"/>
      <c r="ES98" s="52"/>
      <c r="ET98" s="52"/>
      <c r="EU98" s="52"/>
      <c r="EV98" s="52"/>
      <c r="EW98" s="52"/>
      <c r="EX98" s="52"/>
      <c r="EY98" s="52"/>
      <c r="EZ98" s="52"/>
      <c r="FA98" s="52"/>
      <c r="FB98" s="52"/>
      <c r="FC98" s="52"/>
      <c r="FD98" s="52"/>
      <c r="FE98" s="52"/>
      <c r="FF98" s="52"/>
      <c r="FG98" s="52"/>
      <c r="FH98" s="52"/>
      <c r="FI98" s="52"/>
      <c r="FJ98" s="52"/>
      <c r="FK98" s="52"/>
      <c r="FL98" s="52"/>
      <c r="FM98" s="52"/>
      <c r="FN98" s="52"/>
      <c r="FO98" s="52"/>
      <c r="FP98" s="52"/>
      <c r="FQ98" s="52"/>
      <c r="FR98" s="52"/>
      <c r="FS98" s="52"/>
      <c r="FT98" s="52"/>
      <c r="FU98" s="52"/>
      <c r="FV98" s="52"/>
      <c r="FW98" s="52"/>
      <c r="FX98" s="52"/>
      <c r="FY98" s="52"/>
      <c r="FZ98" s="52"/>
      <c r="GA98" s="52"/>
      <c r="GB98" s="52"/>
      <c r="GC98" s="52"/>
      <c r="GD98" s="52"/>
      <c r="GE98" s="52"/>
      <c r="GF98" s="52"/>
      <c r="GG98" s="52"/>
      <c r="GH98" s="52"/>
      <c r="GI98" s="52"/>
      <c r="GJ98" s="52"/>
      <c r="GK98" s="52"/>
      <c r="GL98" s="52"/>
      <c r="GM98" s="52"/>
      <c r="GN98" s="52"/>
      <c r="GO98" s="52"/>
      <c r="GP98" s="52"/>
      <c r="GQ98" s="52"/>
      <c r="GR98" s="52"/>
      <c r="GS98" s="52"/>
      <c r="GT98" s="52"/>
      <c r="GU98" s="52"/>
      <c r="GV98" s="52"/>
      <c r="GW98" s="52"/>
      <c r="GX98" s="52"/>
      <c r="GY98" s="52"/>
      <c r="GZ98" s="52"/>
      <c r="HA98" s="52"/>
      <c r="HB98" s="52"/>
      <c r="HC98" s="52"/>
      <c r="HD98" s="52"/>
      <c r="HE98" s="52"/>
      <c r="HF98" s="52"/>
      <c r="HG98" s="52"/>
      <c r="HH98" s="52"/>
      <c r="HI98" s="52"/>
      <c r="HJ98" s="52"/>
      <c r="HK98" s="52"/>
      <c r="HL98" s="52"/>
      <c r="HM98" s="52"/>
      <c r="HN98" s="52"/>
      <c r="HO98" s="52"/>
      <c r="HP98" s="52"/>
      <c r="HQ98" s="52"/>
      <c r="HR98" s="52"/>
      <c r="HS98" s="52"/>
      <c r="HT98" s="52"/>
      <c r="HU98" s="52"/>
      <c r="HV98" s="52"/>
      <c r="HW98" s="52"/>
      <c r="HX98" s="52"/>
      <c r="HY98" s="52"/>
      <c r="HZ98" s="52"/>
      <c r="IA98" s="52"/>
      <c r="IB98" s="52"/>
      <c r="IC98" s="52"/>
      <c r="ID98" s="52"/>
      <c r="IE98" s="52"/>
      <c r="IF98" s="52"/>
      <c r="IG98" s="52"/>
      <c r="IH98" s="52"/>
      <c r="II98" s="52"/>
      <c r="IJ98" s="52"/>
      <c r="IK98" s="52"/>
      <c r="IL98" s="52"/>
      <c r="IM98" s="52"/>
      <c r="IN98" s="52"/>
      <c r="IO98" s="52"/>
      <c r="IP98" s="52"/>
      <c r="IQ98" s="52"/>
      <c r="IR98" s="52"/>
      <c r="IS98" s="52"/>
      <c r="IT98" s="52"/>
      <c r="IU98" s="52"/>
      <c r="IV98" s="52"/>
    </row>
    <row r="99" ht="14.25" spans="1:256">
      <c r="A99" s="89"/>
      <c r="B99" s="108"/>
      <c r="C99" s="91"/>
      <c r="D99" s="91"/>
      <c r="E99" s="93"/>
      <c r="F99" s="98"/>
      <c r="G99" s="129"/>
      <c r="H99" s="129"/>
      <c r="I99" s="124"/>
      <c r="J99" s="52"/>
      <c r="K99" s="52"/>
      <c r="L99" s="52"/>
      <c r="M99" s="52"/>
      <c r="N99" s="52"/>
      <c r="O99" s="52"/>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52"/>
      <c r="CD99" s="52"/>
      <c r="CE99" s="52"/>
      <c r="CF99" s="52"/>
      <c r="CG99" s="52"/>
      <c r="CH99" s="52"/>
      <c r="CI99" s="52"/>
      <c r="CJ99" s="52"/>
      <c r="CK99" s="52"/>
      <c r="CL99" s="52"/>
      <c r="CM99" s="52"/>
      <c r="CN99" s="52"/>
      <c r="CO99" s="52"/>
      <c r="CP99" s="52"/>
      <c r="CQ99" s="52"/>
      <c r="CR99" s="52"/>
      <c r="CS99" s="52"/>
      <c r="CT99" s="52"/>
      <c r="CU99" s="52"/>
      <c r="CV99" s="52"/>
      <c r="CW99" s="52"/>
      <c r="CX99" s="52"/>
      <c r="CY99" s="52"/>
      <c r="CZ99" s="52"/>
      <c r="DA99" s="52"/>
      <c r="DB99" s="52"/>
      <c r="DC99" s="52"/>
      <c r="DD99" s="52"/>
      <c r="DE99" s="52"/>
      <c r="DF99" s="52"/>
      <c r="DG99" s="52"/>
      <c r="DH99" s="52"/>
      <c r="DI99" s="52"/>
      <c r="DJ99" s="52"/>
      <c r="DK99" s="52"/>
      <c r="DL99" s="52"/>
      <c r="DM99" s="52"/>
      <c r="DN99" s="52"/>
      <c r="DO99" s="52"/>
      <c r="DP99" s="52"/>
      <c r="DQ99" s="52"/>
      <c r="DR99" s="52"/>
      <c r="DS99" s="52"/>
      <c r="DT99" s="52"/>
      <c r="DU99" s="52"/>
      <c r="DV99" s="52"/>
      <c r="DW99" s="52"/>
      <c r="DX99" s="52"/>
      <c r="DY99" s="52"/>
      <c r="DZ99" s="52"/>
      <c r="EA99" s="52"/>
      <c r="EB99" s="52"/>
      <c r="EC99" s="52"/>
      <c r="ED99" s="52"/>
      <c r="EE99" s="52"/>
      <c r="EF99" s="52"/>
      <c r="EG99" s="52"/>
      <c r="EH99" s="52"/>
      <c r="EI99" s="52"/>
      <c r="EJ99" s="52"/>
      <c r="EK99" s="52"/>
      <c r="EL99" s="52"/>
      <c r="EM99" s="52"/>
      <c r="EN99" s="52"/>
      <c r="EO99" s="52"/>
      <c r="EP99" s="52"/>
      <c r="EQ99" s="52"/>
      <c r="ER99" s="52"/>
      <c r="ES99" s="52"/>
      <c r="ET99" s="52"/>
      <c r="EU99" s="52"/>
      <c r="EV99" s="52"/>
      <c r="EW99" s="52"/>
      <c r="EX99" s="52"/>
      <c r="EY99" s="52"/>
      <c r="EZ99" s="52"/>
      <c r="FA99" s="52"/>
      <c r="FB99" s="52"/>
      <c r="FC99" s="52"/>
      <c r="FD99" s="52"/>
      <c r="FE99" s="52"/>
      <c r="FF99" s="52"/>
      <c r="FG99" s="52"/>
      <c r="FH99" s="52"/>
      <c r="FI99" s="52"/>
      <c r="FJ99" s="52"/>
      <c r="FK99" s="52"/>
      <c r="FL99" s="52"/>
      <c r="FM99" s="52"/>
      <c r="FN99" s="52"/>
      <c r="FO99" s="52"/>
      <c r="FP99" s="52"/>
      <c r="FQ99" s="52"/>
      <c r="FR99" s="52"/>
      <c r="FS99" s="52"/>
      <c r="FT99" s="52"/>
      <c r="FU99" s="52"/>
      <c r="FV99" s="52"/>
      <c r="FW99" s="52"/>
      <c r="FX99" s="52"/>
      <c r="FY99" s="52"/>
      <c r="FZ99" s="52"/>
      <c r="GA99" s="52"/>
      <c r="GB99" s="52"/>
      <c r="GC99" s="52"/>
      <c r="GD99" s="52"/>
      <c r="GE99" s="52"/>
      <c r="GF99" s="52"/>
      <c r="GG99" s="52"/>
      <c r="GH99" s="52"/>
      <c r="GI99" s="52"/>
      <c r="GJ99" s="52"/>
      <c r="GK99" s="52"/>
      <c r="GL99" s="52"/>
      <c r="GM99" s="52"/>
      <c r="GN99" s="52"/>
      <c r="GO99" s="52"/>
      <c r="GP99" s="52"/>
      <c r="GQ99" s="52"/>
      <c r="GR99" s="52"/>
      <c r="GS99" s="52"/>
      <c r="GT99" s="52"/>
      <c r="GU99" s="52"/>
      <c r="GV99" s="52"/>
      <c r="GW99" s="52"/>
      <c r="GX99" s="52"/>
      <c r="GY99" s="52"/>
      <c r="GZ99" s="52"/>
      <c r="HA99" s="52"/>
      <c r="HB99" s="52"/>
      <c r="HC99" s="52"/>
      <c r="HD99" s="52"/>
      <c r="HE99" s="52"/>
      <c r="HF99" s="52"/>
      <c r="HG99" s="52"/>
      <c r="HH99" s="52"/>
      <c r="HI99" s="52"/>
      <c r="HJ99" s="52"/>
      <c r="HK99" s="52"/>
      <c r="HL99" s="52"/>
      <c r="HM99" s="52"/>
      <c r="HN99" s="52"/>
      <c r="HO99" s="52"/>
      <c r="HP99" s="52"/>
      <c r="HQ99" s="52"/>
      <c r="HR99" s="52"/>
      <c r="HS99" s="52"/>
      <c r="HT99" s="52"/>
      <c r="HU99" s="52"/>
      <c r="HV99" s="52"/>
      <c r="HW99" s="52"/>
      <c r="HX99" s="52"/>
      <c r="HY99" s="52"/>
      <c r="HZ99" s="52"/>
      <c r="IA99" s="52"/>
      <c r="IB99" s="52"/>
      <c r="IC99" s="52"/>
      <c r="ID99" s="52"/>
      <c r="IE99" s="52"/>
      <c r="IF99" s="52"/>
      <c r="IG99" s="52"/>
      <c r="IH99" s="52"/>
      <c r="II99" s="52"/>
      <c r="IJ99" s="52"/>
      <c r="IK99" s="52"/>
      <c r="IL99" s="52"/>
      <c r="IM99" s="52"/>
      <c r="IN99" s="52"/>
      <c r="IO99" s="52"/>
      <c r="IP99" s="52"/>
      <c r="IQ99" s="52"/>
      <c r="IR99" s="52"/>
      <c r="IS99" s="52"/>
      <c r="IT99" s="52"/>
      <c r="IU99" s="52"/>
      <c r="IV99" s="52"/>
    </row>
    <row r="100" ht="14.25" spans="1:256">
      <c r="A100" s="89"/>
      <c r="B100" s="101"/>
      <c r="C100" s="91"/>
      <c r="D100" s="91"/>
      <c r="E100" s="93"/>
      <c r="F100" s="98"/>
      <c r="G100" s="129"/>
      <c r="H100" s="129"/>
      <c r="I100" s="124"/>
      <c r="J100" s="52"/>
      <c r="K100" s="52"/>
      <c r="L100" s="52"/>
      <c r="M100" s="52"/>
      <c r="N100" s="52"/>
      <c r="O100" s="52"/>
      <c r="P100" s="52"/>
      <c r="Q100" s="52"/>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52"/>
      <c r="CD100" s="52"/>
      <c r="CE100" s="52"/>
      <c r="CF100" s="52"/>
      <c r="CG100" s="52"/>
      <c r="CH100" s="52"/>
      <c r="CI100" s="52"/>
      <c r="CJ100" s="52"/>
      <c r="CK100" s="52"/>
      <c r="CL100" s="52"/>
      <c r="CM100" s="52"/>
      <c r="CN100" s="52"/>
      <c r="CO100" s="52"/>
      <c r="CP100" s="52"/>
      <c r="CQ100" s="52"/>
      <c r="CR100" s="52"/>
      <c r="CS100" s="52"/>
      <c r="CT100" s="52"/>
      <c r="CU100" s="52"/>
      <c r="CV100" s="52"/>
      <c r="CW100" s="52"/>
      <c r="CX100" s="52"/>
      <c r="CY100" s="52"/>
      <c r="CZ100" s="52"/>
      <c r="DA100" s="52"/>
      <c r="DB100" s="52"/>
      <c r="DC100" s="52"/>
      <c r="DD100" s="52"/>
      <c r="DE100" s="52"/>
      <c r="DF100" s="52"/>
      <c r="DG100" s="52"/>
      <c r="DH100" s="52"/>
      <c r="DI100" s="52"/>
      <c r="DJ100" s="52"/>
      <c r="DK100" s="52"/>
      <c r="DL100" s="52"/>
      <c r="DM100" s="52"/>
      <c r="DN100" s="52"/>
      <c r="DO100" s="52"/>
      <c r="DP100" s="52"/>
      <c r="DQ100" s="52"/>
      <c r="DR100" s="52"/>
      <c r="DS100" s="52"/>
      <c r="DT100" s="52"/>
      <c r="DU100" s="52"/>
      <c r="DV100" s="52"/>
      <c r="DW100" s="52"/>
      <c r="DX100" s="52"/>
      <c r="DY100" s="52"/>
      <c r="DZ100" s="52"/>
      <c r="EA100" s="52"/>
      <c r="EB100" s="52"/>
      <c r="EC100" s="52"/>
      <c r="ED100" s="52"/>
      <c r="EE100" s="52"/>
      <c r="EF100" s="52"/>
      <c r="EG100" s="52"/>
      <c r="EH100" s="52"/>
      <c r="EI100" s="52"/>
      <c r="EJ100" s="52"/>
      <c r="EK100" s="52"/>
      <c r="EL100" s="52"/>
      <c r="EM100" s="52"/>
      <c r="EN100" s="52"/>
      <c r="EO100" s="52"/>
      <c r="EP100" s="52"/>
      <c r="EQ100" s="52"/>
      <c r="ER100" s="52"/>
      <c r="ES100" s="52"/>
      <c r="ET100" s="52"/>
      <c r="EU100" s="52"/>
      <c r="EV100" s="52"/>
      <c r="EW100" s="52"/>
      <c r="EX100" s="52"/>
      <c r="EY100" s="52"/>
      <c r="EZ100" s="52"/>
      <c r="FA100" s="52"/>
      <c r="FB100" s="52"/>
      <c r="FC100" s="52"/>
      <c r="FD100" s="52"/>
      <c r="FE100" s="52"/>
      <c r="FF100" s="52"/>
      <c r="FG100" s="52"/>
      <c r="FH100" s="52"/>
      <c r="FI100" s="52"/>
      <c r="FJ100" s="52"/>
      <c r="FK100" s="52"/>
      <c r="FL100" s="52"/>
      <c r="FM100" s="52"/>
      <c r="FN100" s="52"/>
      <c r="FO100" s="52"/>
      <c r="FP100" s="52"/>
      <c r="FQ100" s="52"/>
      <c r="FR100" s="52"/>
      <c r="FS100" s="52"/>
      <c r="FT100" s="52"/>
      <c r="FU100" s="52"/>
      <c r="FV100" s="52"/>
      <c r="FW100" s="52"/>
      <c r="FX100" s="52"/>
      <c r="FY100" s="52"/>
      <c r="FZ100" s="52"/>
      <c r="GA100" s="52"/>
      <c r="GB100" s="52"/>
      <c r="GC100" s="52"/>
      <c r="GD100" s="52"/>
      <c r="GE100" s="52"/>
      <c r="GF100" s="52"/>
      <c r="GG100" s="52"/>
      <c r="GH100" s="52"/>
      <c r="GI100" s="52"/>
      <c r="GJ100" s="52"/>
      <c r="GK100" s="52"/>
      <c r="GL100" s="52"/>
      <c r="GM100" s="52"/>
      <c r="GN100" s="52"/>
      <c r="GO100" s="52"/>
      <c r="GP100" s="52"/>
      <c r="GQ100" s="52"/>
      <c r="GR100" s="52"/>
      <c r="GS100" s="52"/>
      <c r="GT100" s="52"/>
      <c r="GU100" s="52"/>
      <c r="GV100" s="52"/>
      <c r="GW100" s="52"/>
      <c r="GX100" s="52"/>
      <c r="GY100" s="52"/>
      <c r="GZ100" s="52"/>
      <c r="HA100" s="52"/>
      <c r="HB100" s="52"/>
      <c r="HC100" s="52"/>
      <c r="HD100" s="52"/>
      <c r="HE100" s="52"/>
      <c r="HF100" s="52"/>
      <c r="HG100" s="52"/>
      <c r="HH100" s="52"/>
      <c r="HI100" s="52"/>
      <c r="HJ100" s="52"/>
      <c r="HK100" s="52"/>
      <c r="HL100" s="52"/>
      <c r="HM100" s="52"/>
      <c r="HN100" s="52"/>
      <c r="HO100" s="52"/>
      <c r="HP100" s="52"/>
      <c r="HQ100" s="52"/>
      <c r="HR100" s="52"/>
      <c r="HS100" s="52"/>
      <c r="HT100" s="52"/>
      <c r="HU100" s="52"/>
      <c r="HV100" s="52"/>
      <c r="HW100" s="52"/>
      <c r="HX100" s="52"/>
      <c r="HY100" s="52"/>
      <c r="HZ100" s="52"/>
      <c r="IA100" s="52"/>
      <c r="IB100" s="52"/>
      <c r="IC100" s="52"/>
      <c r="ID100" s="52"/>
      <c r="IE100" s="52"/>
      <c r="IF100" s="52"/>
      <c r="IG100" s="52"/>
      <c r="IH100" s="52"/>
      <c r="II100" s="52"/>
      <c r="IJ100" s="52"/>
      <c r="IK100" s="52"/>
      <c r="IL100" s="52"/>
      <c r="IM100" s="52"/>
      <c r="IN100" s="52"/>
      <c r="IO100" s="52"/>
      <c r="IP100" s="52"/>
      <c r="IQ100" s="52"/>
      <c r="IR100" s="52"/>
      <c r="IS100" s="52"/>
      <c r="IT100" s="52"/>
      <c r="IU100" s="52"/>
      <c r="IV100" s="52"/>
    </row>
    <row r="101" ht="14.25" spans="1:256">
      <c r="A101" s="89" t="s">
        <v>2103</v>
      </c>
      <c r="B101" s="90">
        <v>213</v>
      </c>
      <c r="C101" s="91" t="s">
        <v>2104</v>
      </c>
      <c r="D101" s="92"/>
      <c r="E101" s="93"/>
      <c r="F101" s="94"/>
      <c r="G101" s="95"/>
      <c r="H101" s="96"/>
      <c r="I101" s="123"/>
      <c r="J101" s="52"/>
      <c r="K101" s="52"/>
      <c r="L101" s="52"/>
      <c r="M101" s="52"/>
      <c r="N101" s="52"/>
      <c r="O101" s="52"/>
      <c r="P101" s="52"/>
      <c r="Q101" s="52"/>
      <c r="R101" s="52"/>
      <c r="S101" s="52"/>
      <c r="T101" s="52"/>
      <c r="U101" s="52"/>
      <c r="V101" s="52"/>
      <c r="W101" s="52"/>
      <c r="X101" s="52"/>
      <c r="Y101" s="52"/>
      <c r="Z101" s="52"/>
      <c r="AA101" s="52"/>
      <c r="AB101" s="52"/>
      <c r="AC101" s="52"/>
      <c r="AD101" s="52"/>
      <c r="AE101" s="52"/>
      <c r="AF101" s="52"/>
      <c r="AG101" s="52"/>
      <c r="AH101" s="52"/>
      <c r="AI101" s="52"/>
      <c r="AJ101" s="52"/>
      <c r="AK101" s="52"/>
      <c r="AL101" s="52"/>
      <c r="AM101" s="52"/>
      <c r="AN101" s="52"/>
      <c r="AO101" s="52"/>
      <c r="AP101" s="52"/>
      <c r="AQ101" s="52"/>
      <c r="AR101" s="52"/>
      <c r="AS101" s="52"/>
      <c r="AT101" s="52"/>
      <c r="AU101" s="52"/>
      <c r="AV101" s="52"/>
      <c r="AW101" s="52"/>
      <c r="AX101" s="52"/>
      <c r="AY101" s="52"/>
      <c r="AZ101" s="52"/>
      <c r="BA101" s="52"/>
      <c r="BB101" s="52"/>
      <c r="BC101" s="52"/>
      <c r="BD101" s="52"/>
      <c r="BE101" s="52"/>
      <c r="BF101" s="52"/>
      <c r="BG101" s="52"/>
      <c r="BH101" s="52"/>
      <c r="BI101" s="52"/>
      <c r="BJ101" s="52"/>
      <c r="BK101" s="52"/>
      <c r="BL101" s="52"/>
      <c r="BM101" s="52"/>
      <c r="BN101" s="52"/>
      <c r="BO101" s="52"/>
      <c r="BP101" s="52"/>
      <c r="BQ101" s="52"/>
      <c r="BR101" s="52"/>
      <c r="BS101" s="52"/>
      <c r="BT101" s="52"/>
      <c r="BU101" s="52"/>
      <c r="BV101" s="52"/>
      <c r="BW101" s="52"/>
      <c r="BX101" s="52"/>
      <c r="BY101" s="52"/>
      <c r="BZ101" s="52"/>
      <c r="CA101" s="52"/>
      <c r="CB101" s="52"/>
      <c r="CC101" s="52"/>
      <c r="CD101" s="52"/>
      <c r="CE101" s="52"/>
      <c r="CF101" s="52"/>
      <c r="CG101" s="52"/>
      <c r="CH101" s="52"/>
      <c r="CI101" s="52"/>
      <c r="CJ101" s="52"/>
      <c r="CK101" s="52"/>
      <c r="CL101" s="52"/>
      <c r="CM101" s="52"/>
      <c r="CN101" s="52"/>
      <c r="CO101" s="52"/>
      <c r="CP101" s="52"/>
      <c r="CQ101" s="52"/>
      <c r="CR101" s="52"/>
      <c r="CS101" s="52"/>
      <c r="CT101" s="52"/>
      <c r="CU101" s="52"/>
      <c r="CV101" s="52"/>
      <c r="CW101" s="52"/>
      <c r="CX101" s="52"/>
      <c r="CY101" s="52"/>
      <c r="CZ101" s="52"/>
      <c r="DA101" s="52"/>
      <c r="DB101" s="52"/>
      <c r="DC101" s="52"/>
      <c r="DD101" s="52"/>
      <c r="DE101" s="52"/>
      <c r="DF101" s="52"/>
      <c r="DG101" s="52"/>
      <c r="DH101" s="52"/>
      <c r="DI101" s="52"/>
      <c r="DJ101" s="52"/>
      <c r="DK101" s="52"/>
      <c r="DL101" s="52"/>
      <c r="DM101" s="52"/>
      <c r="DN101" s="52"/>
      <c r="DO101" s="52"/>
      <c r="DP101" s="52"/>
      <c r="DQ101" s="52"/>
      <c r="DR101" s="52"/>
      <c r="DS101" s="52"/>
      <c r="DT101" s="52"/>
      <c r="DU101" s="52"/>
      <c r="DV101" s="52"/>
      <c r="DW101" s="52"/>
      <c r="DX101" s="52"/>
      <c r="DY101" s="52"/>
      <c r="DZ101" s="52"/>
      <c r="EA101" s="52"/>
      <c r="EB101" s="52"/>
      <c r="EC101" s="52"/>
      <c r="ED101" s="52"/>
      <c r="EE101" s="52"/>
      <c r="EF101" s="52"/>
      <c r="EG101" s="52"/>
      <c r="EH101" s="52"/>
      <c r="EI101" s="52"/>
      <c r="EJ101" s="52"/>
      <c r="EK101" s="52"/>
      <c r="EL101" s="52"/>
      <c r="EM101" s="52"/>
      <c r="EN101" s="52"/>
      <c r="EO101" s="52"/>
      <c r="EP101" s="52"/>
      <c r="EQ101" s="52"/>
      <c r="ER101" s="52"/>
      <c r="ES101" s="52"/>
      <c r="ET101" s="52"/>
      <c r="EU101" s="52"/>
      <c r="EV101" s="52"/>
      <c r="EW101" s="52"/>
      <c r="EX101" s="52"/>
      <c r="EY101" s="52"/>
      <c r="EZ101" s="52"/>
      <c r="FA101" s="52"/>
      <c r="FB101" s="52"/>
      <c r="FC101" s="52"/>
      <c r="FD101" s="52"/>
      <c r="FE101" s="52"/>
      <c r="FF101" s="52"/>
      <c r="FG101" s="52"/>
      <c r="FH101" s="52"/>
      <c r="FI101" s="52"/>
      <c r="FJ101" s="52"/>
      <c r="FK101" s="52"/>
      <c r="FL101" s="52"/>
      <c r="FM101" s="52"/>
      <c r="FN101" s="52"/>
      <c r="FO101" s="52"/>
      <c r="FP101" s="52"/>
      <c r="FQ101" s="52"/>
      <c r="FR101" s="52"/>
      <c r="FS101" s="52"/>
      <c r="FT101" s="52"/>
      <c r="FU101" s="52"/>
      <c r="FV101" s="52"/>
      <c r="FW101" s="52"/>
      <c r="FX101" s="52"/>
      <c r="FY101" s="52"/>
      <c r="FZ101" s="52"/>
      <c r="GA101" s="52"/>
      <c r="GB101" s="52"/>
      <c r="GC101" s="52"/>
      <c r="GD101" s="52"/>
      <c r="GE101" s="52"/>
      <c r="GF101" s="52"/>
      <c r="GG101" s="52"/>
      <c r="GH101" s="52"/>
      <c r="GI101" s="52"/>
      <c r="GJ101" s="52"/>
      <c r="GK101" s="52"/>
      <c r="GL101" s="52"/>
      <c r="GM101" s="52"/>
      <c r="GN101" s="52"/>
      <c r="GO101" s="52"/>
      <c r="GP101" s="52"/>
      <c r="GQ101" s="52"/>
      <c r="GR101" s="52"/>
      <c r="GS101" s="52"/>
      <c r="GT101" s="52"/>
      <c r="GU101" s="52"/>
      <c r="GV101" s="52"/>
      <c r="GW101" s="52"/>
      <c r="GX101" s="52"/>
      <c r="GY101" s="52"/>
      <c r="GZ101" s="52"/>
      <c r="HA101" s="52"/>
      <c r="HB101" s="52"/>
      <c r="HC101" s="52"/>
      <c r="HD101" s="52"/>
      <c r="HE101" s="52"/>
      <c r="HF101" s="52"/>
      <c r="HG101" s="52"/>
      <c r="HH101" s="52"/>
      <c r="HI101" s="52"/>
      <c r="HJ101" s="52"/>
      <c r="HK101" s="52"/>
      <c r="HL101" s="52"/>
      <c r="HM101" s="52"/>
      <c r="HN101" s="52"/>
      <c r="HO101" s="52"/>
      <c r="HP101" s="52"/>
      <c r="HQ101" s="52"/>
      <c r="HR101" s="52"/>
      <c r="HS101" s="52"/>
      <c r="HT101" s="52"/>
      <c r="HU101" s="52"/>
      <c r="HV101" s="52"/>
      <c r="HW101" s="52"/>
      <c r="HX101" s="52"/>
      <c r="HY101" s="52"/>
      <c r="HZ101" s="52"/>
      <c r="IA101" s="52"/>
      <c r="IB101" s="52"/>
      <c r="IC101" s="52"/>
      <c r="ID101" s="52"/>
      <c r="IE101" s="52"/>
      <c r="IF101" s="52"/>
      <c r="IG101" s="52"/>
      <c r="IH101" s="52"/>
      <c r="II101" s="52"/>
      <c r="IJ101" s="52"/>
      <c r="IK101" s="52"/>
      <c r="IL101" s="52"/>
      <c r="IM101" s="52"/>
      <c r="IN101" s="52"/>
      <c r="IO101" s="52"/>
      <c r="IP101" s="52"/>
      <c r="IQ101" s="52"/>
      <c r="IR101" s="52"/>
      <c r="IS101" s="52"/>
      <c r="IT101" s="52"/>
      <c r="IU101" s="52"/>
      <c r="IV101" s="52"/>
    </row>
    <row r="102" ht="14.25" spans="1:256">
      <c r="A102" s="89"/>
      <c r="B102" s="101"/>
      <c r="C102" s="91"/>
      <c r="D102" s="91"/>
      <c r="E102" s="93"/>
      <c r="F102" s="131"/>
      <c r="G102" s="129"/>
      <c r="H102" s="129"/>
      <c r="I102" s="124"/>
      <c r="J102" s="52"/>
      <c r="K102" s="52"/>
      <c r="L102" s="52"/>
      <c r="M102" s="52"/>
      <c r="N102" s="52"/>
      <c r="O102" s="52"/>
      <c r="P102" s="52"/>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52"/>
      <c r="CD102" s="52"/>
      <c r="CE102" s="52"/>
      <c r="CF102" s="52"/>
      <c r="CG102" s="52"/>
      <c r="CH102" s="52"/>
      <c r="CI102" s="52"/>
      <c r="CJ102" s="52"/>
      <c r="CK102" s="52"/>
      <c r="CL102" s="52"/>
      <c r="CM102" s="52"/>
      <c r="CN102" s="52"/>
      <c r="CO102" s="52"/>
      <c r="CP102" s="52"/>
      <c r="CQ102" s="52"/>
      <c r="CR102" s="52"/>
      <c r="CS102" s="52"/>
      <c r="CT102" s="52"/>
      <c r="CU102" s="52"/>
      <c r="CV102" s="52"/>
      <c r="CW102" s="52"/>
      <c r="CX102" s="52"/>
      <c r="CY102" s="52"/>
      <c r="CZ102" s="52"/>
      <c r="DA102" s="52"/>
      <c r="DB102" s="52"/>
      <c r="DC102" s="52"/>
      <c r="DD102" s="52"/>
      <c r="DE102" s="52"/>
      <c r="DF102" s="52"/>
      <c r="DG102" s="52"/>
      <c r="DH102" s="52"/>
      <c r="DI102" s="52"/>
      <c r="DJ102" s="52"/>
      <c r="DK102" s="52"/>
      <c r="DL102" s="52"/>
      <c r="DM102" s="52"/>
      <c r="DN102" s="52"/>
      <c r="DO102" s="52"/>
      <c r="DP102" s="52"/>
      <c r="DQ102" s="52"/>
      <c r="DR102" s="52"/>
      <c r="DS102" s="52"/>
      <c r="DT102" s="52"/>
      <c r="DU102" s="52"/>
      <c r="DV102" s="52"/>
      <c r="DW102" s="52"/>
      <c r="DX102" s="52"/>
      <c r="DY102" s="52"/>
      <c r="DZ102" s="52"/>
      <c r="EA102" s="52"/>
      <c r="EB102" s="52"/>
      <c r="EC102" s="52"/>
      <c r="ED102" s="52"/>
      <c r="EE102" s="52"/>
      <c r="EF102" s="52"/>
      <c r="EG102" s="52"/>
      <c r="EH102" s="52"/>
      <c r="EI102" s="52"/>
      <c r="EJ102" s="52"/>
      <c r="EK102" s="52"/>
      <c r="EL102" s="52"/>
      <c r="EM102" s="52"/>
      <c r="EN102" s="52"/>
      <c r="EO102" s="52"/>
      <c r="EP102" s="52"/>
      <c r="EQ102" s="52"/>
      <c r="ER102" s="52"/>
      <c r="ES102" s="52"/>
      <c r="ET102" s="52"/>
      <c r="EU102" s="52"/>
      <c r="EV102" s="52"/>
      <c r="EW102" s="52"/>
      <c r="EX102" s="52"/>
      <c r="EY102" s="52"/>
      <c r="EZ102" s="52"/>
      <c r="FA102" s="52"/>
      <c r="FB102" s="52"/>
      <c r="FC102" s="52"/>
      <c r="FD102" s="52"/>
      <c r="FE102" s="52"/>
      <c r="FF102" s="52"/>
      <c r="FG102" s="52"/>
      <c r="FH102" s="52"/>
      <c r="FI102" s="52"/>
      <c r="FJ102" s="52"/>
      <c r="FK102" s="52"/>
      <c r="FL102" s="52"/>
      <c r="FM102" s="52"/>
      <c r="FN102" s="52"/>
      <c r="FO102" s="52"/>
      <c r="FP102" s="52"/>
      <c r="FQ102" s="52"/>
      <c r="FR102" s="52"/>
      <c r="FS102" s="52"/>
      <c r="FT102" s="52"/>
      <c r="FU102" s="52"/>
      <c r="FV102" s="52"/>
      <c r="FW102" s="52"/>
      <c r="FX102" s="52"/>
      <c r="FY102" s="52"/>
      <c r="FZ102" s="52"/>
      <c r="GA102" s="52"/>
      <c r="GB102" s="52"/>
      <c r="GC102" s="52"/>
      <c r="GD102" s="52"/>
      <c r="GE102" s="52"/>
      <c r="GF102" s="52"/>
      <c r="GG102" s="52"/>
      <c r="GH102" s="52"/>
      <c r="GI102" s="52"/>
      <c r="GJ102" s="52"/>
      <c r="GK102" s="52"/>
      <c r="GL102" s="52"/>
      <c r="GM102" s="52"/>
      <c r="GN102" s="52"/>
      <c r="GO102" s="52"/>
      <c r="GP102" s="52"/>
      <c r="GQ102" s="52"/>
      <c r="GR102" s="52"/>
      <c r="GS102" s="52"/>
      <c r="GT102" s="52"/>
      <c r="GU102" s="52"/>
      <c r="GV102" s="52"/>
      <c r="GW102" s="52"/>
      <c r="GX102" s="52"/>
      <c r="GY102" s="52"/>
      <c r="GZ102" s="52"/>
      <c r="HA102" s="52"/>
      <c r="HB102" s="52"/>
      <c r="HC102" s="52"/>
      <c r="HD102" s="52"/>
      <c r="HE102" s="52"/>
      <c r="HF102" s="52"/>
      <c r="HG102" s="52"/>
      <c r="HH102" s="52"/>
      <c r="HI102" s="52"/>
      <c r="HJ102" s="52"/>
      <c r="HK102" s="52"/>
      <c r="HL102" s="52"/>
      <c r="HM102" s="52"/>
      <c r="HN102" s="52"/>
      <c r="HO102" s="52"/>
      <c r="HP102" s="52"/>
      <c r="HQ102" s="52"/>
      <c r="HR102" s="52"/>
      <c r="HS102" s="52"/>
      <c r="HT102" s="52"/>
      <c r="HU102" s="52"/>
      <c r="HV102" s="52"/>
      <c r="HW102" s="52"/>
      <c r="HX102" s="52"/>
      <c r="HY102" s="52"/>
      <c r="HZ102" s="52"/>
      <c r="IA102" s="52"/>
      <c r="IB102" s="52"/>
      <c r="IC102" s="52"/>
      <c r="ID102" s="52"/>
      <c r="IE102" s="52"/>
      <c r="IF102" s="52"/>
      <c r="IG102" s="52"/>
      <c r="IH102" s="52"/>
      <c r="II102" s="52"/>
      <c r="IJ102" s="52"/>
      <c r="IK102" s="52"/>
      <c r="IL102" s="52"/>
      <c r="IM102" s="52"/>
      <c r="IN102" s="52"/>
      <c r="IO102" s="52"/>
      <c r="IP102" s="52"/>
      <c r="IQ102" s="52"/>
      <c r="IR102" s="52"/>
      <c r="IS102" s="52"/>
      <c r="IT102" s="52"/>
      <c r="IU102" s="52"/>
      <c r="IV102" s="52"/>
    </row>
    <row r="103" ht="14.25" spans="1:256">
      <c r="A103" s="89"/>
      <c r="B103" s="101"/>
      <c r="C103" s="91"/>
      <c r="D103" s="91"/>
      <c r="E103" s="93"/>
      <c r="F103" s="98"/>
      <c r="G103" s="129"/>
      <c r="H103" s="129"/>
      <c r="I103" s="124"/>
      <c r="J103" s="52"/>
      <c r="K103" s="52"/>
      <c r="L103" s="52"/>
      <c r="M103" s="52"/>
      <c r="N103" s="52"/>
      <c r="O103" s="52"/>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2"/>
      <c r="BC103" s="52"/>
      <c r="BD103" s="52"/>
      <c r="BE103" s="52"/>
      <c r="BF103" s="52"/>
      <c r="BG103" s="52"/>
      <c r="BH103" s="52"/>
      <c r="BI103" s="52"/>
      <c r="BJ103" s="52"/>
      <c r="BK103" s="52"/>
      <c r="BL103" s="52"/>
      <c r="BM103" s="52"/>
      <c r="BN103" s="52"/>
      <c r="BO103" s="52"/>
      <c r="BP103" s="52"/>
      <c r="BQ103" s="52"/>
      <c r="BR103" s="52"/>
      <c r="BS103" s="52"/>
      <c r="BT103" s="52"/>
      <c r="BU103" s="52"/>
      <c r="BV103" s="52"/>
      <c r="BW103" s="52"/>
      <c r="BX103" s="52"/>
      <c r="BY103" s="52"/>
      <c r="BZ103" s="52"/>
      <c r="CA103" s="52"/>
      <c r="CB103" s="52"/>
      <c r="CC103" s="52"/>
      <c r="CD103" s="52"/>
      <c r="CE103" s="52"/>
      <c r="CF103" s="52"/>
      <c r="CG103" s="52"/>
      <c r="CH103" s="52"/>
      <c r="CI103" s="52"/>
      <c r="CJ103" s="52"/>
      <c r="CK103" s="52"/>
      <c r="CL103" s="52"/>
      <c r="CM103" s="52"/>
      <c r="CN103" s="52"/>
      <c r="CO103" s="52"/>
      <c r="CP103" s="52"/>
      <c r="CQ103" s="52"/>
      <c r="CR103" s="52"/>
      <c r="CS103" s="52"/>
      <c r="CT103" s="52"/>
      <c r="CU103" s="52"/>
      <c r="CV103" s="52"/>
      <c r="CW103" s="52"/>
      <c r="CX103" s="52"/>
      <c r="CY103" s="52"/>
      <c r="CZ103" s="52"/>
      <c r="DA103" s="52"/>
      <c r="DB103" s="52"/>
      <c r="DC103" s="52"/>
      <c r="DD103" s="52"/>
      <c r="DE103" s="52"/>
      <c r="DF103" s="52"/>
      <c r="DG103" s="52"/>
      <c r="DH103" s="52"/>
      <c r="DI103" s="52"/>
      <c r="DJ103" s="52"/>
      <c r="DK103" s="52"/>
      <c r="DL103" s="52"/>
      <c r="DM103" s="52"/>
      <c r="DN103" s="52"/>
      <c r="DO103" s="52"/>
      <c r="DP103" s="52"/>
      <c r="DQ103" s="52"/>
      <c r="DR103" s="52"/>
      <c r="DS103" s="52"/>
      <c r="DT103" s="52"/>
      <c r="DU103" s="52"/>
      <c r="DV103" s="52"/>
      <c r="DW103" s="52"/>
      <c r="DX103" s="52"/>
      <c r="DY103" s="52"/>
      <c r="DZ103" s="52"/>
      <c r="EA103" s="52"/>
      <c r="EB103" s="52"/>
      <c r="EC103" s="52"/>
      <c r="ED103" s="52"/>
      <c r="EE103" s="52"/>
      <c r="EF103" s="52"/>
      <c r="EG103" s="52"/>
      <c r="EH103" s="52"/>
      <c r="EI103" s="52"/>
      <c r="EJ103" s="52"/>
      <c r="EK103" s="52"/>
      <c r="EL103" s="52"/>
      <c r="EM103" s="52"/>
      <c r="EN103" s="52"/>
      <c r="EO103" s="52"/>
      <c r="EP103" s="52"/>
      <c r="EQ103" s="52"/>
      <c r="ER103" s="52"/>
      <c r="ES103" s="52"/>
      <c r="ET103" s="52"/>
      <c r="EU103" s="52"/>
      <c r="EV103" s="52"/>
      <c r="EW103" s="52"/>
      <c r="EX103" s="52"/>
      <c r="EY103" s="52"/>
      <c r="EZ103" s="52"/>
      <c r="FA103" s="52"/>
      <c r="FB103" s="52"/>
      <c r="FC103" s="52"/>
      <c r="FD103" s="52"/>
      <c r="FE103" s="52"/>
      <c r="FF103" s="52"/>
      <c r="FG103" s="52"/>
      <c r="FH103" s="52"/>
      <c r="FI103" s="52"/>
      <c r="FJ103" s="52"/>
      <c r="FK103" s="52"/>
      <c r="FL103" s="52"/>
      <c r="FM103" s="52"/>
      <c r="FN103" s="52"/>
      <c r="FO103" s="52"/>
      <c r="FP103" s="52"/>
      <c r="FQ103" s="52"/>
      <c r="FR103" s="52"/>
      <c r="FS103" s="52"/>
      <c r="FT103" s="52"/>
      <c r="FU103" s="52"/>
      <c r="FV103" s="52"/>
      <c r="FW103" s="52"/>
      <c r="FX103" s="52"/>
      <c r="FY103" s="52"/>
      <c r="FZ103" s="52"/>
      <c r="GA103" s="52"/>
      <c r="GB103" s="52"/>
      <c r="GC103" s="52"/>
      <c r="GD103" s="52"/>
      <c r="GE103" s="52"/>
      <c r="GF103" s="52"/>
      <c r="GG103" s="52"/>
      <c r="GH103" s="52"/>
      <c r="GI103" s="52"/>
      <c r="GJ103" s="52"/>
      <c r="GK103" s="52"/>
      <c r="GL103" s="52"/>
      <c r="GM103" s="52"/>
      <c r="GN103" s="52"/>
      <c r="GO103" s="52"/>
      <c r="GP103" s="52"/>
      <c r="GQ103" s="52"/>
      <c r="GR103" s="52"/>
      <c r="GS103" s="52"/>
      <c r="GT103" s="52"/>
      <c r="GU103" s="52"/>
      <c r="GV103" s="52"/>
      <c r="GW103" s="52"/>
      <c r="GX103" s="52"/>
      <c r="GY103" s="52"/>
      <c r="GZ103" s="52"/>
      <c r="HA103" s="52"/>
      <c r="HB103" s="52"/>
      <c r="HC103" s="52"/>
      <c r="HD103" s="52"/>
      <c r="HE103" s="52"/>
      <c r="HF103" s="52"/>
      <c r="HG103" s="52"/>
      <c r="HH103" s="52"/>
      <c r="HI103" s="52"/>
      <c r="HJ103" s="52"/>
      <c r="HK103" s="52"/>
      <c r="HL103" s="52"/>
      <c r="HM103" s="52"/>
      <c r="HN103" s="52"/>
      <c r="HO103" s="52"/>
      <c r="HP103" s="52"/>
      <c r="HQ103" s="52"/>
      <c r="HR103" s="52"/>
      <c r="HS103" s="52"/>
      <c r="HT103" s="52"/>
      <c r="HU103" s="52"/>
      <c r="HV103" s="52"/>
      <c r="HW103" s="52"/>
      <c r="HX103" s="52"/>
      <c r="HY103" s="52"/>
      <c r="HZ103" s="52"/>
      <c r="IA103" s="52"/>
      <c r="IB103" s="52"/>
      <c r="IC103" s="52"/>
      <c r="ID103" s="52"/>
      <c r="IE103" s="52"/>
      <c r="IF103" s="52"/>
      <c r="IG103" s="52"/>
      <c r="IH103" s="52"/>
      <c r="II103" s="52"/>
      <c r="IJ103" s="52"/>
      <c r="IK103" s="52"/>
      <c r="IL103" s="52"/>
      <c r="IM103" s="52"/>
      <c r="IN103" s="52"/>
      <c r="IO103" s="52"/>
      <c r="IP103" s="52"/>
      <c r="IQ103" s="52"/>
      <c r="IR103" s="52"/>
      <c r="IS103" s="52"/>
      <c r="IT103" s="52"/>
      <c r="IU103" s="52"/>
      <c r="IV103" s="52"/>
    </row>
    <row r="104" ht="14.25" spans="1:256">
      <c r="A104" s="89" t="s">
        <v>2105</v>
      </c>
      <c r="B104" s="90">
        <v>213</v>
      </c>
      <c r="C104" s="91" t="s">
        <v>2106</v>
      </c>
      <c r="D104" s="92"/>
      <c r="E104" s="93"/>
      <c r="F104" s="94"/>
      <c r="G104" s="95"/>
      <c r="H104" s="96"/>
      <c r="I104" s="123"/>
      <c r="J104" s="52"/>
      <c r="K104" s="52"/>
      <c r="L104" s="52"/>
      <c r="M104" s="52"/>
      <c r="N104" s="52"/>
      <c r="O104" s="52"/>
      <c r="P104" s="52"/>
      <c r="Q104" s="52"/>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c r="AZ104" s="52"/>
      <c r="BA104" s="52"/>
      <c r="BB104" s="52"/>
      <c r="BC104" s="52"/>
      <c r="BD104" s="52"/>
      <c r="BE104" s="52"/>
      <c r="BF104" s="52"/>
      <c r="BG104" s="52"/>
      <c r="BH104" s="52"/>
      <c r="BI104" s="52"/>
      <c r="BJ104" s="52"/>
      <c r="BK104" s="52"/>
      <c r="BL104" s="52"/>
      <c r="BM104" s="52"/>
      <c r="BN104" s="52"/>
      <c r="BO104" s="52"/>
      <c r="BP104" s="52"/>
      <c r="BQ104" s="52"/>
      <c r="BR104" s="52"/>
      <c r="BS104" s="52"/>
      <c r="BT104" s="52"/>
      <c r="BU104" s="52"/>
      <c r="BV104" s="52"/>
      <c r="BW104" s="52"/>
      <c r="BX104" s="52"/>
      <c r="BY104" s="52"/>
      <c r="BZ104" s="52"/>
      <c r="CA104" s="52"/>
      <c r="CB104" s="52"/>
      <c r="CC104" s="52"/>
      <c r="CD104" s="52"/>
      <c r="CE104" s="52"/>
      <c r="CF104" s="52"/>
      <c r="CG104" s="52"/>
      <c r="CH104" s="52"/>
      <c r="CI104" s="52"/>
      <c r="CJ104" s="52"/>
      <c r="CK104" s="52"/>
      <c r="CL104" s="52"/>
      <c r="CM104" s="52"/>
      <c r="CN104" s="52"/>
      <c r="CO104" s="52"/>
      <c r="CP104" s="52"/>
      <c r="CQ104" s="52"/>
      <c r="CR104" s="52"/>
      <c r="CS104" s="52"/>
      <c r="CT104" s="52"/>
      <c r="CU104" s="52"/>
      <c r="CV104" s="52"/>
      <c r="CW104" s="52"/>
      <c r="CX104" s="52"/>
      <c r="CY104" s="52"/>
      <c r="CZ104" s="52"/>
      <c r="DA104" s="52"/>
      <c r="DB104" s="52"/>
      <c r="DC104" s="52"/>
      <c r="DD104" s="52"/>
      <c r="DE104" s="52"/>
      <c r="DF104" s="52"/>
      <c r="DG104" s="52"/>
      <c r="DH104" s="52"/>
      <c r="DI104" s="52"/>
      <c r="DJ104" s="52"/>
      <c r="DK104" s="52"/>
      <c r="DL104" s="52"/>
      <c r="DM104" s="52"/>
      <c r="DN104" s="52"/>
      <c r="DO104" s="52"/>
      <c r="DP104" s="52"/>
      <c r="DQ104" s="52"/>
      <c r="DR104" s="52"/>
      <c r="DS104" s="52"/>
      <c r="DT104" s="52"/>
      <c r="DU104" s="52"/>
      <c r="DV104" s="52"/>
      <c r="DW104" s="52"/>
      <c r="DX104" s="52"/>
      <c r="DY104" s="52"/>
      <c r="DZ104" s="52"/>
      <c r="EA104" s="52"/>
      <c r="EB104" s="52"/>
      <c r="EC104" s="52"/>
      <c r="ED104" s="52"/>
      <c r="EE104" s="52"/>
      <c r="EF104" s="52"/>
      <c r="EG104" s="52"/>
      <c r="EH104" s="52"/>
      <c r="EI104" s="52"/>
      <c r="EJ104" s="52"/>
      <c r="EK104" s="52"/>
      <c r="EL104" s="52"/>
      <c r="EM104" s="52"/>
      <c r="EN104" s="52"/>
      <c r="EO104" s="52"/>
      <c r="EP104" s="52"/>
      <c r="EQ104" s="52"/>
      <c r="ER104" s="52"/>
      <c r="ES104" s="52"/>
      <c r="ET104" s="52"/>
      <c r="EU104" s="52"/>
      <c r="EV104" s="52"/>
      <c r="EW104" s="52"/>
      <c r="EX104" s="52"/>
      <c r="EY104" s="52"/>
      <c r="EZ104" s="52"/>
      <c r="FA104" s="52"/>
      <c r="FB104" s="52"/>
      <c r="FC104" s="52"/>
      <c r="FD104" s="52"/>
      <c r="FE104" s="52"/>
      <c r="FF104" s="52"/>
      <c r="FG104" s="52"/>
      <c r="FH104" s="52"/>
      <c r="FI104" s="52"/>
      <c r="FJ104" s="52"/>
      <c r="FK104" s="52"/>
      <c r="FL104" s="52"/>
      <c r="FM104" s="52"/>
      <c r="FN104" s="52"/>
      <c r="FO104" s="52"/>
      <c r="FP104" s="52"/>
      <c r="FQ104" s="52"/>
      <c r="FR104" s="52"/>
      <c r="FS104" s="52"/>
      <c r="FT104" s="52"/>
      <c r="FU104" s="52"/>
      <c r="FV104" s="52"/>
      <c r="FW104" s="52"/>
      <c r="FX104" s="52"/>
      <c r="FY104" s="52"/>
      <c r="FZ104" s="52"/>
      <c r="GA104" s="52"/>
      <c r="GB104" s="52"/>
      <c r="GC104" s="52"/>
      <c r="GD104" s="52"/>
      <c r="GE104" s="52"/>
      <c r="GF104" s="52"/>
      <c r="GG104" s="52"/>
      <c r="GH104" s="52"/>
      <c r="GI104" s="52"/>
      <c r="GJ104" s="52"/>
      <c r="GK104" s="52"/>
      <c r="GL104" s="52"/>
      <c r="GM104" s="52"/>
      <c r="GN104" s="52"/>
      <c r="GO104" s="52"/>
      <c r="GP104" s="52"/>
      <c r="GQ104" s="52"/>
      <c r="GR104" s="52"/>
      <c r="GS104" s="52"/>
      <c r="GT104" s="52"/>
      <c r="GU104" s="52"/>
      <c r="GV104" s="52"/>
      <c r="GW104" s="52"/>
      <c r="GX104" s="52"/>
      <c r="GY104" s="52"/>
      <c r="GZ104" s="52"/>
      <c r="HA104" s="52"/>
      <c r="HB104" s="52"/>
      <c r="HC104" s="52"/>
      <c r="HD104" s="52"/>
      <c r="HE104" s="52"/>
      <c r="HF104" s="52"/>
      <c r="HG104" s="52"/>
      <c r="HH104" s="52"/>
      <c r="HI104" s="52"/>
      <c r="HJ104" s="52"/>
      <c r="HK104" s="52"/>
      <c r="HL104" s="52"/>
      <c r="HM104" s="52"/>
      <c r="HN104" s="52"/>
      <c r="HO104" s="52"/>
      <c r="HP104" s="52"/>
      <c r="HQ104" s="52"/>
      <c r="HR104" s="52"/>
      <c r="HS104" s="52"/>
      <c r="HT104" s="52"/>
      <c r="HU104" s="52"/>
      <c r="HV104" s="52"/>
      <c r="HW104" s="52"/>
      <c r="HX104" s="52"/>
      <c r="HY104" s="52"/>
      <c r="HZ104" s="52"/>
      <c r="IA104" s="52"/>
      <c r="IB104" s="52"/>
      <c r="IC104" s="52"/>
      <c r="ID104" s="52"/>
      <c r="IE104" s="52"/>
      <c r="IF104" s="52"/>
      <c r="IG104" s="52"/>
      <c r="IH104" s="52"/>
      <c r="II104" s="52"/>
      <c r="IJ104" s="52"/>
      <c r="IK104" s="52"/>
      <c r="IL104" s="52"/>
      <c r="IM104" s="52"/>
      <c r="IN104" s="52"/>
      <c r="IO104" s="52"/>
      <c r="IP104" s="52"/>
      <c r="IQ104" s="52"/>
      <c r="IR104" s="52"/>
      <c r="IS104" s="52"/>
      <c r="IT104" s="52"/>
      <c r="IU104" s="52"/>
      <c r="IV104" s="52"/>
    </row>
    <row r="105" ht="14.25" spans="1:256">
      <c r="A105" s="89"/>
      <c r="B105" s="101"/>
      <c r="C105" s="91"/>
      <c r="D105" s="91"/>
      <c r="E105" s="93"/>
      <c r="F105" s="98"/>
      <c r="G105" s="129"/>
      <c r="H105" s="129"/>
      <c r="I105" s="124"/>
      <c r="J105" s="52"/>
      <c r="K105" s="52"/>
      <c r="L105" s="52"/>
      <c r="M105" s="52"/>
      <c r="N105" s="52"/>
      <c r="O105" s="52"/>
      <c r="P105" s="52"/>
      <c r="Q105" s="52"/>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c r="AZ105" s="52"/>
      <c r="BA105" s="52"/>
      <c r="BB105" s="52"/>
      <c r="BC105" s="52"/>
      <c r="BD105" s="52"/>
      <c r="BE105" s="52"/>
      <c r="BF105" s="52"/>
      <c r="BG105" s="52"/>
      <c r="BH105" s="52"/>
      <c r="BI105" s="52"/>
      <c r="BJ105" s="52"/>
      <c r="BK105" s="52"/>
      <c r="BL105" s="52"/>
      <c r="BM105" s="52"/>
      <c r="BN105" s="52"/>
      <c r="BO105" s="52"/>
      <c r="BP105" s="52"/>
      <c r="BQ105" s="52"/>
      <c r="BR105" s="52"/>
      <c r="BS105" s="52"/>
      <c r="BT105" s="52"/>
      <c r="BU105" s="52"/>
      <c r="BV105" s="52"/>
      <c r="BW105" s="52"/>
      <c r="BX105" s="52"/>
      <c r="BY105" s="52"/>
      <c r="BZ105" s="52"/>
      <c r="CA105" s="52"/>
      <c r="CB105" s="52"/>
      <c r="CC105" s="52"/>
      <c r="CD105" s="52"/>
      <c r="CE105" s="52"/>
      <c r="CF105" s="52"/>
      <c r="CG105" s="52"/>
      <c r="CH105" s="52"/>
      <c r="CI105" s="52"/>
      <c r="CJ105" s="52"/>
      <c r="CK105" s="52"/>
      <c r="CL105" s="52"/>
      <c r="CM105" s="52"/>
      <c r="CN105" s="52"/>
      <c r="CO105" s="52"/>
      <c r="CP105" s="52"/>
      <c r="CQ105" s="52"/>
      <c r="CR105" s="52"/>
      <c r="CS105" s="52"/>
      <c r="CT105" s="52"/>
      <c r="CU105" s="52"/>
      <c r="CV105" s="52"/>
      <c r="CW105" s="52"/>
      <c r="CX105" s="52"/>
      <c r="CY105" s="52"/>
      <c r="CZ105" s="52"/>
      <c r="DA105" s="52"/>
      <c r="DB105" s="52"/>
      <c r="DC105" s="52"/>
      <c r="DD105" s="52"/>
      <c r="DE105" s="52"/>
      <c r="DF105" s="52"/>
      <c r="DG105" s="52"/>
      <c r="DH105" s="52"/>
      <c r="DI105" s="52"/>
      <c r="DJ105" s="52"/>
      <c r="DK105" s="52"/>
      <c r="DL105" s="52"/>
      <c r="DM105" s="52"/>
      <c r="DN105" s="52"/>
      <c r="DO105" s="52"/>
      <c r="DP105" s="52"/>
      <c r="DQ105" s="52"/>
      <c r="DR105" s="52"/>
      <c r="DS105" s="52"/>
      <c r="DT105" s="52"/>
      <c r="DU105" s="52"/>
      <c r="DV105" s="52"/>
      <c r="DW105" s="52"/>
      <c r="DX105" s="52"/>
      <c r="DY105" s="52"/>
      <c r="DZ105" s="52"/>
      <c r="EA105" s="52"/>
      <c r="EB105" s="52"/>
      <c r="EC105" s="52"/>
      <c r="ED105" s="52"/>
      <c r="EE105" s="52"/>
      <c r="EF105" s="52"/>
      <c r="EG105" s="52"/>
      <c r="EH105" s="52"/>
      <c r="EI105" s="52"/>
      <c r="EJ105" s="52"/>
      <c r="EK105" s="52"/>
      <c r="EL105" s="52"/>
      <c r="EM105" s="52"/>
      <c r="EN105" s="52"/>
      <c r="EO105" s="52"/>
      <c r="EP105" s="52"/>
      <c r="EQ105" s="52"/>
      <c r="ER105" s="52"/>
      <c r="ES105" s="52"/>
      <c r="ET105" s="52"/>
      <c r="EU105" s="52"/>
      <c r="EV105" s="52"/>
      <c r="EW105" s="52"/>
      <c r="EX105" s="52"/>
      <c r="EY105" s="52"/>
      <c r="EZ105" s="52"/>
      <c r="FA105" s="52"/>
      <c r="FB105" s="52"/>
      <c r="FC105" s="52"/>
      <c r="FD105" s="52"/>
      <c r="FE105" s="52"/>
      <c r="FF105" s="52"/>
      <c r="FG105" s="52"/>
      <c r="FH105" s="52"/>
      <c r="FI105" s="52"/>
      <c r="FJ105" s="52"/>
      <c r="FK105" s="52"/>
      <c r="FL105" s="52"/>
      <c r="FM105" s="52"/>
      <c r="FN105" s="52"/>
      <c r="FO105" s="52"/>
      <c r="FP105" s="52"/>
      <c r="FQ105" s="52"/>
      <c r="FR105" s="52"/>
      <c r="FS105" s="52"/>
      <c r="FT105" s="52"/>
      <c r="FU105" s="52"/>
      <c r="FV105" s="52"/>
      <c r="FW105" s="52"/>
      <c r="FX105" s="52"/>
      <c r="FY105" s="52"/>
      <c r="FZ105" s="52"/>
      <c r="GA105" s="52"/>
      <c r="GB105" s="52"/>
      <c r="GC105" s="52"/>
      <c r="GD105" s="52"/>
      <c r="GE105" s="52"/>
      <c r="GF105" s="52"/>
      <c r="GG105" s="52"/>
      <c r="GH105" s="52"/>
      <c r="GI105" s="52"/>
      <c r="GJ105" s="52"/>
      <c r="GK105" s="52"/>
      <c r="GL105" s="52"/>
      <c r="GM105" s="52"/>
      <c r="GN105" s="52"/>
      <c r="GO105" s="52"/>
      <c r="GP105" s="52"/>
      <c r="GQ105" s="52"/>
      <c r="GR105" s="52"/>
      <c r="GS105" s="52"/>
      <c r="GT105" s="52"/>
      <c r="GU105" s="52"/>
      <c r="GV105" s="52"/>
      <c r="GW105" s="52"/>
      <c r="GX105" s="52"/>
      <c r="GY105" s="52"/>
      <c r="GZ105" s="52"/>
      <c r="HA105" s="52"/>
      <c r="HB105" s="52"/>
      <c r="HC105" s="52"/>
      <c r="HD105" s="52"/>
      <c r="HE105" s="52"/>
      <c r="HF105" s="52"/>
      <c r="HG105" s="52"/>
      <c r="HH105" s="52"/>
      <c r="HI105" s="52"/>
      <c r="HJ105" s="52"/>
      <c r="HK105" s="52"/>
      <c r="HL105" s="52"/>
      <c r="HM105" s="52"/>
      <c r="HN105" s="52"/>
      <c r="HO105" s="52"/>
      <c r="HP105" s="52"/>
      <c r="HQ105" s="52"/>
      <c r="HR105" s="52"/>
      <c r="HS105" s="52"/>
      <c r="HT105" s="52"/>
      <c r="HU105" s="52"/>
      <c r="HV105" s="52"/>
      <c r="HW105" s="52"/>
      <c r="HX105" s="52"/>
      <c r="HY105" s="52"/>
      <c r="HZ105" s="52"/>
      <c r="IA105" s="52"/>
      <c r="IB105" s="52"/>
      <c r="IC105" s="52"/>
      <c r="ID105" s="52"/>
      <c r="IE105" s="52"/>
      <c r="IF105" s="52"/>
      <c r="IG105" s="52"/>
      <c r="IH105" s="52"/>
      <c r="II105" s="52"/>
      <c r="IJ105" s="52"/>
      <c r="IK105" s="52"/>
      <c r="IL105" s="52"/>
      <c r="IM105" s="52"/>
      <c r="IN105" s="52"/>
      <c r="IO105" s="52"/>
      <c r="IP105" s="52"/>
      <c r="IQ105" s="52"/>
      <c r="IR105" s="52"/>
      <c r="IS105" s="52"/>
      <c r="IT105" s="52"/>
      <c r="IU105" s="52"/>
      <c r="IV105" s="52"/>
    </row>
    <row r="106" ht="14.25" spans="1:256">
      <c r="A106" s="89"/>
      <c r="B106" s="101"/>
      <c r="C106" s="91"/>
      <c r="D106" s="91"/>
      <c r="E106" s="93"/>
      <c r="F106" s="98"/>
      <c r="G106" s="129"/>
      <c r="H106" s="129"/>
      <c r="I106" s="124"/>
      <c r="J106" s="52"/>
      <c r="K106" s="52"/>
      <c r="L106" s="52"/>
      <c r="M106" s="52"/>
      <c r="N106" s="52"/>
      <c r="O106" s="52"/>
      <c r="P106" s="52"/>
      <c r="Q106" s="52"/>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c r="AZ106" s="52"/>
      <c r="BA106" s="52"/>
      <c r="BB106" s="52"/>
      <c r="BC106" s="52"/>
      <c r="BD106" s="52"/>
      <c r="BE106" s="52"/>
      <c r="BF106" s="52"/>
      <c r="BG106" s="52"/>
      <c r="BH106" s="52"/>
      <c r="BI106" s="52"/>
      <c r="BJ106" s="52"/>
      <c r="BK106" s="52"/>
      <c r="BL106" s="52"/>
      <c r="BM106" s="52"/>
      <c r="BN106" s="52"/>
      <c r="BO106" s="52"/>
      <c r="BP106" s="52"/>
      <c r="BQ106" s="52"/>
      <c r="BR106" s="52"/>
      <c r="BS106" s="52"/>
      <c r="BT106" s="52"/>
      <c r="BU106" s="52"/>
      <c r="BV106" s="52"/>
      <c r="BW106" s="52"/>
      <c r="BX106" s="52"/>
      <c r="BY106" s="52"/>
      <c r="BZ106" s="52"/>
      <c r="CA106" s="52"/>
      <c r="CB106" s="52"/>
      <c r="CC106" s="52"/>
      <c r="CD106" s="52"/>
      <c r="CE106" s="52"/>
      <c r="CF106" s="52"/>
      <c r="CG106" s="52"/>
      <c r="CH106" s="52"/>
      <c r="CI106" s="52"/>
      <c r="CJ106" s="52"/>
      <c r="CK106" s="52"/>
      <c r="CL106" s="52"/>
      <c r="CM106" s="52"/>
      <c r="CN106" s="52"/>
      <c r="CO106" s="52"/>
      <c r="CP106" s="52"/>
      <c r="CQ106" s="52"/>
      <c r="CR106" s="52"/>
      <c r="CS106" s="52"/>
      <c r="CT106" s="52"/>
      <c r="CU106" s="52"/>
      <c r="CV106" s="52"/>
      <c r="CW106" s="52"/>
      <c r="CX106" s="52"/>
      <c r="CY106" s="52"/>
      <c r="CZ106" s="52"/>
      <c r="DA106" s="52"/>
      <c r="DB106" s="52"/>
      <c r="DC106" s="52"/>
      <c r="DD106" s="52"/>
      <c r="DE106" s="52"/>
      <c r="DF106" s="52"/>
      <c r="DG106" s="52"/>
      <c r="DH106" s="52"/>
      <c r="DI106" s="52"/>
      <c r="DJ106" s="52"/>
      <c r="DK106" s="52"/>
      <c r="DL106" s="52"/>
      <c r="DM106" s="52"/>
      <c r="DN106" s="52"/>
      <c r="DO106" s="52"/>
      <c r="DP106" s="52"/>
      <c r="DQ106" s="52"/>
      <c r="DR106" s="52"/>
      <c r="DS106" s="52"/>
      <c r="DT106" s="52"/>
      <c r="DU106" s="52"/>
      <c r="DV106" s="52"/>
      <c r="DW106" s="52"/>
      <c r="DX106" s="52"/>
      <c r="DY106" s="52"/>
      <c r="DZ106" s="52"/>
      <c r="EA106" s="52"/>
      <c r="EB106" s="52"/>
      <c r="EC106" s="52"/>
      <c r="ED106" s="52"/>
      <c r="EE106" s="52"/>
      <c r="EF106" s="52"/>
      <c r="EG106" s="52"/>
      <c r="EH106" s="52"/>
      <c r="EI106" s="52"/>
      <c r="EJ106" s="52"/>
      <c r="EK106" s="52"/>
      <c r="EL106" s="52"/>
      <c r="EM106" s="52"/>
      <c r="EN106" s="52"/>
      <c r="EO106" s="52"/>
      <c r="EP106" s="52"/>
      <c r="EQ106" s="52"/>
      <c r="ER106" s="52"/>
      <c r="ES106" s="52"/>
      <c r="ET106" s="52"/>
      <c r="EU106" s="52"/>
      <c r="EV106" s="52"/>
      <c r="EW106" s="52"/>
      <c r="EX106" s="52"/>
      <c r="EY106" s="52"/>
      <c r="EZ106" s="52"/>
      <c r="FA106" s="52"/>
      <c r="FB106" s="52"/>
      <c r="FC106" s="52"/>
      <c r="FD106" s="52"/>
      <c r="FE106" s="52"/>
      <c r="FF106" s="52"/>
      <c r="FG106" s="52"/>
      <c r="FH106" s="52"/>
      <c r="FI106" s="52"/>
      <c r="FJ106" s="52"/>
      <c r="FK106" s="52"/>
      <c r="FL106" s="52"/>
      <c r="FM106" s="52"/>
      <c r="FN106" s="52"/>
      <c r="FO106" s="52"/>
      <c r="FP106" s="52"/>
      <c r="FQ106" s="52"/>
      <c r="FR106" s="52"/>
      <c r="FS106" s="52"/>
      <c r="FT106" s="52"/>
      <c r="FU106" s="52"/>
      <c r="FV106" s="52"/>
      <c r="FW106" s="52"/>
      <c r="FX106" s="52"/>
      <c r="FY106" s="52"/>
      <c r="FZ106" s="52"/>
      <c r="GA106" s="52"/>
      <c r="GB106" s="52"/>
      <c r="GC106" s="52"/>
      <c r="GD106" s="52"/>
      <c r="GE106" s="52"/>
      <c r="GF106" s="52"/>
      <c r="GG106" s="52"/>
      <c r="GH106" s="52"/>
      <c r="GI106" s="52"/>
      <c r="GJ106" s="52"/>
      <c r="GK106" s="52"/>
      <c r="GL106" s="52"/>
      <c r="GM106" s="52"/>
      <c r="GN106" s="52"/>
      <c r="GO106" s="52"/>
      <c r="GP106" s="52"/>
      <c r="GQ106" s="52"/>
      <c r="GR106" s="52"/>
      <c r="GS106" s="52"/>
      <c r="GT106" s="52"/>
      <c r="GU106" s="52"/>
      <c r="GV106" s="52"/>
      <c r="GW106" s="52"/>
      <c r="GX106" s="52"/>
      <c r="GY106" s="52"/>
      <c r="GZ106" s="52"/>
      <c r="HA106" s="52"/>
      <c r="HB106" s="52"/>
      <c r="HC106" s="52"/>
      <c r="HD106" s="52"/>
      <c r="HE106" s="52"/>
      <c r="HF106" s="52"/>
      <c r="HG106" s="52"/>
      <c r="HH106" s="52"/>
      <c r="HI106" s="52"/>
      <c r="HJ106" s="52"/>
      <c r="HK106" s="52"/>
      <c r="HL106" s="52"/>
      <c r="HM106" s="52"/>
      <c r="HN106" s="52"/>
      <c r="HO106" s="52"/>
      <c r="HP106" s="52"/>
      <c r="HQ106" s="52"/>
      <c r="HR106" s="52"/>
      <c r="HS106" s="52"/>
      <c r="HT106" s="52"/>
      <c r="HU106" s="52"/>
      <c r="HV106" s="52"/>
      <c r="HW106" s="52"/>
      <c r="HX106" s="52"/>
      <c r="HY106" s="52"/>
      <c r="HZ106" s="52"/>
      <c r="IA106" s="52"/>
      <c r="IB106" s="52"/>
      <c r="IC106" s="52"/>
      <c r="ID106" s="52"/>
      <c r="IE106" s="52"/>
      <c r="IF106" s="52"/>
      <c r="IG106" s="52"/>
      <c r="IH106" s="52"/>
      <c r="II106" s="52"/>
      <c r="IJ106" s="52"/>
      <c r="IK106" s="52"/>
      <c r="IL106" s="52"/>
      <c r="IM106" s="52"/>
      <c r="IN106" s="52"/>
      <c r="IO106" s="52"/>
      <c r="IP106" s="52"/>
      <c r="IQ106" s="52"/>
      <c r="IR106" s="52"/>
      <c r="IS106" s="52"/>
      <c r="IT106" s="52"/>
      <c r="IU106" s="52"/>
      <c r="IV106" s="52"/>
    </row>
    <row r="107" ht="14.25" spans="1:256">
      <c r="A107" s="89" t="s">
        <v>2107</v>
      </c>
      <c r="B107" s="90">
        <v>213</v>
      </c>
      <c r="C107" s="91" t="s">
        <v>2108</v>
      </c>
      <c r="D107" s="91"/>
      <c r="E107" s="93"/>
      <c r="F107" s="98"/>
      <c r="G107" s="129"/>
      <c r="H107" s="129"/>
      <c r="I107" s="124"/>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c r="BG107" s="52"/>
      <c r="BH107" s="52"/>
      <c r="BI107" s="52"/>
      <c r="BJ107" s="52"/>
      <c r="BK107" s="52"/>
      <c r="BL107" s="52"/>
      <c r="BM107" s="52"/>
      <c r="BN107" s="52"/>
      <c r="BO107" s="52"/>
      <c r="BP107" s="52"/>
      <c r="BQ107" s="52"/>
      <c r="BR107" s="52"/>
      <c r="BS107" s="52"/>
      <c r="BT107" s="52"/>
      <c r="BU107" s="52"/>
      <c r="BV107" s="52"/>
      <c r="BW107" s="52"/>
      <c r="BX107" s="52"/>
      <c r="BY107" s="52"/>
      <c r="BZ107" s="52"/>
      <c r="CA107" s="52"/>
      <c r="CB107" s="52"/>
      <c r="CC107" s="52"/>
      <c r="CD107" s="52"/>
      <c r="CE107" s="52"/>
      <c r="CF107" s="52"/>
      <c r="CG107" s="52"/>
      <c r="CH107" s="52"/>
      <c r="CI107" s="52"/>
      <c r="CJ107" s="52"/>
      <c r="CK107" s="52"/>
      <c r="CL107" s="52"/>
      <c r="CM107" s="52"/>
      <c r="CN107" s="52"/>
      <c r="CO107" s="52"/>
      <c r="CP107" s="52"/>
      <c r="CQ107" s="52"/>
      <c r="CR107" s="52"/>
      <c r="CS107" s="52"/>
      <c r="CT107" s="52"/>
      <c r="CU107" s="52"/>
      <c r="CV107" s="52"/>
      <c r="CW107" s="52"/>
      <c r="CX107" s="52"/>
      <c r="CY107" s="52"/>
      <c r="CZ107" s="52"/>
      <c r="DA107" s="52"/>
      <c r="DB107" s="52"/>
      <c r="DC107" s="52"/>
      <c r="DD107" s="52"/>
      <c r="DE107" s="52"/>
      <c r="DF107" s="52"/>
      <c r="DG107" s="52"/>
      <c r="DH107" s="52"/>
      <c r="DI107" s="52"/>
      <c r="DJ107" s="52"/>
      <c r="DK107" s="52"/>
      <c r="DL107" s="52"/>
      <c r="DM107" s="52"/>
      <c r="DN107" s="52"/>
      <c r="DO107" s="52"/>
      <c r="DP107" s="52"/>
      <c r="DQ107" s="52"/>
      <c r="DR107" s="52"/>
      <c r="DS107" s="52"/>
      <c r="DT107" s="52"/>
      <c r="DU107" s="52"/>
      <c r="DV107" s="52"/>
      <c r="DW107" s="52"/>
      <c r="DX107" s="52"/>
      <c r="DY107" s="52"/>
      <c r="DZ107" s="52"/>
      <c r="EA107" s="52"/>
      <c r="EB107" s="52"/>
      <c r="EC107" s="52"/>
      <c r="ED107" s="52"/>
      <c r="EE107" s="52"/>
      <c r="EF107" s="52"/>
      <c r="EG107" s="52"/>
      <c r="EH107" s="52"/>
      <c r="EI107" s="52"/>
      <c r="EJ107" s="52"/>
      <c r="EK107" s="52"/>
      <c r="EL107" s="52"/>
      <c r="EM107" s="52"/>
      <c r="EN107" s="52"/>
      <c r="EO107" s="52"/>
      <c r="EP107" s="52"/>
      <c r="EQ107" s="52"/>
      <c r="ER107" s="52"/>
      <c r="ES107" s="52"/>
      <c r="ET107" s="52"/>
      <c r="EU107" s="52"/>
      <c r="EV107" s="52"/>
      <c r="EW107" s="52"/>
      <c r="EX107" s="52"/>
      <c r="EY107" s="52"/>
      <c r="EZ107" s="52"/>
      <c r="FA107" s="52"/>
      <c r="FB107" s="52"/>
      <c r="FC107" s="52"/>
      <c r="FD107" s="52"/>
      <c r="FE107" s="52"/>
      <c r="FF107" s="52"/>
      <c r="FG107" s="52"/>
      <c r="FH107" s="52"/>
      <c r="FI107" s="52"/>
      <c r="FJ107" s="52"/>
      <c r="FK107" s="52"/>
      <c r="FL107" s="52"/>
      <c r="FM107" s="52"/>
      <c r="FN107" s="52"/>
      <c r="FO107" s="52"/>
      <c r="FP107" s="52"/>
      <c r="FQ107" s="52"/>
      <c r="FR107" s="52"/>
      <c r="FS107" s="52"/>
      <c r="FT107" s="52"/>
      <c r="FU107" s="52"/>
      <c r="FV107" s="52"/>
      <c r="FW107" s="52"/>
      <c r="FX107" s="52"/>
      <c r="FY107" s="52"/>
      <c r="FZ107" s="52"/>
      <c r="GA107" s="52"/>
      <c r="GB107" s="52"/>
      <c r="GC107" s="52"/>
      <c r="GD107" s="52"/>
      <c r="GE107" s="52"/>
      <c r="GF107" s="52"/>
      <c r="GG107" s="52"/>
      <c r="GH107" s="52"/>
      <c r="GI107" s="52"/>
      <c r="GJ107" s="52"/>
      <c r="GK107" s="52"/>
      <c r="GL107" s="52"/>
      <c r="GM107" s="52"/>
      <c r="GN107" s="52"/>
      <c r="GO107" s="52"/>
      <c r="GP107" s="52"/>
      <c r="GQ107" s="52"/>
      <c r="GR107" s="52"/>
      <c r="GS107" s="52"/>
      <c r="GT107" s="52"/>
      <c r="GU107" s="52"/>
      <c r="GV107" s="52"/>
      <c r="GW107" s="52"/>
      <c r="GX107" s="52"/>
      <c r="GY107" s="52"/>
      <c r="GZ107" s="52"/>
      <c r="HA107" s="52"/>
      <c r="HB107" s="52"/>
      <c r="HC107" s="52"/>
      <c r="HD107" s="52"/>
      <c r="HE107" s="52"/>
      <c r="HF107" s="52"/>
      <c r="HG107" s="52"/>
      <c r="HH107" s="52"/>
      <c r="HI107" s="52"/>
      <c r="HJ107" s="52"/>
      <c r="HK107" s="52"/>
      <c r="HL107" s="52"/>
      <c r="HM107" s="52"/>
      <c r="HN107" s="52"/>
      <c r="HO107" s="52"/>
      <c r="HP107" s="52"/>
      <c r="HQ107" s="52"/>
      <c r="HR107" s="52"/>
      <c r="HS107" s="52"/>
      <c r="HT107" s="52"/>
      <c r="HU107" s="52"/>
      <c r="HV107" s="52"/>
      <c r="HW107" s="52"/>
      <c r="HX107" s="52"/>
      <c r="HY107" s="52"/>
      <c r="HZ107" s="52"/>
      <c r="IA107" s="52"/>
      <c r="IB107" s="52"/>
      <c r="IC107" s="52"/>
      <c r="ID107" s="52"/>
      <c r="IE107" s="52"/>
      <c r="IF107" s="52"/>
      <c r="IG107" s="52"/>
      <c r="IH107" s="52"/>
      <c r="II107" s="52"/>
      <c r="IJ107" s="52"/>
      <c r="IK107" s="52"/>
      <c r="IL107" s="52"/>
      <c r="IM107" s="52"/>
      <c r="IN107" s="52"/>
      <c r="IO107" s="52"/>
      <c r="IP107" s="52"/>
      <c r="IQ107" s="52"/>
      <c r="IR107" s="52"/>
      <c r="IS107" s="52"/>
      <c r="IT107" s="52"/>
      <c r="IU107" s="52"/>
      <c r="IV107" s="52"/>
    </row>
    <row r="108" ht="14.25" spans="1:256">
      <c r="A108" s="89"/>
      <c r="B108" s="101"/>
      <c r="C108" s="91"/>
      <c r="D108" s="91"/>
      <c r="E108" s="93"/>
      <c r="F108" s="98"/>
      <c r="G108" s="129"/>
      <c r="H108" s="129"/>
      <c r="I108" s="124"/>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c r="BG108" s="52"/>
      <c r="BH108" s="52"/>
      <c r="BI108" s="52"/>
      <c r="BJ108" s="52"/>
      <c r="BK108" s="52"/>
      <c r="BL108" s="52"/>
      <c r="BM108" s="52"/>
      <c r="BN108" s="52"/>
      <c r="BO108" s="52"/>
      <c r="BP108" s="52"/>
      <c r="BQ108" s="52"/>
      <c r="BR108" s="52"/>
      <c r="BS108" s="52"/>
      <c r="BT108" s="52"/>
      <c r="BU108" s="52"/>
      <c r="BV108" s="52"/>
      <c r="BW108" s="52"/>
      <c r="BX108" s="52"/>
      <c r="BY108" s="52"/>
      <c r="BZ108" s="52"/>
      <c r="CA108" s="52"/>
      <c r="CB108" s="52"/>
      <c r="CC108" s="52"/>
      <c r="CD108" s="52"/>
      <c r="CE108" s="52"/>
      <c r="CF108" s="52"/>
      <c r="CG108" s="52"/>
      <c r="CH108" s="52"/>
      <c r="CI108" s="52"/>
      <c r="CJ108" s="52"/>
      <c r="CK108" s="52"/>
      <c r="CL108" s="52"/>
      <c r="CM108" s="52"/>
      <c r="CN108" s="52"/>
      <c r="CO108" s="52"/>
      <c r="CP108" s="52"/>
      <c r="CQ108" s="52"/>
      <c r="CR108" s="52"/>
      <c r="CS108" s="52"/>
      <c r="CT108" s="52"/>
      <c r="CU108" s="52"/>
      <c r="CV108" s="52"/>
      <c r="CW108" s="52"/>
      <c r="CX108" s="52"/>
      <c r="CY108" s="52"/>
      <c r="CZ108" s="52"/>
      <c r="DA108" s="52"/>
      <c r="DB108" s="52"/>
      <c r="DC108" s="52"/>
      <c r="DD108" s="52"/>
      <c r="DE108" s="52"/>
      <c r="DF108" s="52"/>
      <c r="DG108" s="52"/>
      <c r="DH108" s="52"/>
      <c r="DI108" s="52"/>
      <c r="DJ108" s="52"/>
      <c r="DK108" s="52"/>
      <c r="DL108" s="52"/>
      <c r="DM108" s="52"/>
      <c r="DN108" s="52"/>
      <c r="DO108" s="52"/>
      <c r="DP108" s="52"/>
      <c r="DQ108" s="52"/>
      <c r="DR108" s="52"/>
      <c r="DS108" s="52"/>
      <c r="DT108" s="52"/>
      <c r="DU108" s="52"/>
      <c r="DV108" s="52"/>
      <c r="DW108" s="52"/>
      <c r="DX108" s="52"/>
      <c r="DY108" s="52"/>
      <c r="DZ108" s="52"/>
      <c r="EA108" s="52"/>
      <c r="EB108" s="52"/>
      <c r="EC108" s="52"/>
      <c r="ED108" s="52"/>
      <c r="EE108" s="52"/>
      <c r="EF108" s="52"/>
      <c r="EG108" s="52"/>
      <c r="EH108" s="52"/>
      <c r="EI108" s="52"/>
      <c r="EJ108" s="52"/>
      <c r="EK108" s="52"/>
      <c r="EL108" s="52"/>
      <c r="EM108" s="52"/>
      <c r="EN108" s="52"/>
      <c r="EO108" s="52"/>
      <c r="EP108" s="52"/>
      <c r="EQ108" s="52"/>
      <c r="ER108" s="52"/>
      <c r="ES108" s="52"/>
      <c r="ET108" s="52"/>
      <c r="EU108" s="52"/>
      <c r="EV108" s="52"/>
      <c r="EW108" s="52"/>
      <c r="EX108" s="52"/>
      <c r="EY108" s="52"/>
      <c r="EZ108" s="52"/>
      <c r="FA108" s="52"/>
      <c r="FB108" s="52"/>
      <c r="FC108" s="52"/>
      <c r="FD108" s="52"/>
      <c r="FE108" s="52"/>
      <c r="FF108" s="52"/>
      <c r="FG108" s="52"/>
      <c r="FH108" s="52"/>
      <c r="FI108" s="52"/>
      <c r="FJ108" s="52"/>
      <c r="FK108" s="52"/>
      <c r="FL108" s="52"/>
      <c r="FM108" s="52"/>
      <c r="FN108" s="52"/>
      <c r="FO108" s="52"/>
      <c r="FP108" s="52"/>
      <c r="FQ108" s="52"/>
      <c r="FR108" s="52"/>
      <c r="FS108" s="52"/>
      <c r="FT108" s="52"/>
      <c r="FU108" s="52"/>
      <c r="FV108" s="52"/>
      <c r="FW108" s="52"/>
      <c r="FX108" s="52"/>
      <c r="FY108" s="52"/>
      <c r="FZ108" s="52"/>
      <c r="GA108" s="52"/>
      <c r="GB108" s="52"/>
      <c r="GC108" s="52"/>
      <c r="GD108" s="52"/>
      <c r="GE108" s="52"/>
      <c r="GF108" s="52"/>
      <c r="GG108" s="52"/>
      <c r="GH108" s="52"/>
      <c r="GI108" s="52"/>
      <c r="GJ108" s="52"/>
      <c r="GK108" s="52"/>
      <c r="GL108" s="52"/>
      <c r="GM108" s="52"/>
      <c r="GN108" s="52"/>
      <c r="GO108" s="52"/>
      <c r="GP108" s="52"/>
      <c r="GQ108" s="52"/>
      <c r="GR108" s="52"/>
      <c r="GS108" s="52"/>
      <c r="GT108" s="52"/>
      <c r="GU108" s="52"/>
      <c r="GV108" s="52"/>
      <c r="GW108" s="52"/>
      <c r="GX108" s="52"/>
      <c r="GY108" s="52"/>
      <c r="GZ108" s="52"/>
      <c r="HA108" s="52"/>
      <c r="HB108" s="52"/>
      <c r="HC108" s="52"/>
      <c r="HD108" s="52"/>
      <c r="HE108" s="52"/>
      <c r="HF108" s="52"/>
      <c r="HG108" s="52"/>
      <c r="HH108" s="52"/>
      <c r="HI108" s="52"/>
      <c r="HJ108" s="52"/>
      <c r="HK108" s="52"/>
      <c r="HL108" s="52"/>
      <c r="HM108" s="52"/>
      <c r="HN108" s="52"/>
      <c r="HO108" s="52"/>
      <c r="HP108" s="52"/>
      <c r="HQ108" s="52"/>
      <c r="HR108" s="52"/>
      <c r="HS108" s="52"/>
      <c r="HT108" s="52"/>
      <c r="HU108" s="52"/>
      <c r="HV108" s="52"/>
      <c r="HW108" s="52"/>
      <c r="HX108" s="52"/>
      <c r="HY108" s="52"/>
      <c r="HZ108" s="52"/>
      <c r="IA108" s="52"/>
      <c r="IB108" s="52"/>
      <c r="IC108" s="52"/>
      <c r="ID108" s="52"/>
      <c r="IE108" s="52"/>
      <c r="IF108" s="52"/>
      <c r="IG108" s="52"/>
      <c r="IH108" s="52"/>
      <c r="II108" s="52"/>
      <c r="IJ108" s="52"/>
      <c r="IK108" s="52"/>
      <c r="IL108" s="52"/>
      <c r="IM108" s="52"/>
      <c r="IN108" s="52"/>
      <c r="IO108" s="52"/>
      <c r="IP108" s="52"/>
      <c r="IQ108" s="52"/>
      <c r="IR108" s="52"/>
      <c r="IS108" s="52"/>
      <c r="IT108" s="52"/>
      <c r="IU108" s="52"/>
      <c r="IV108" s="52"/>
    </row>
    <row r="109" ht="14.25" spans="1:256">
      <c r="A109" s="89"/>
      <c r="B109" s="101"/>
      <c r="C109" s="91"/>
      <c r="D109" s="91"/>
      <c r="E109" s="93"/>
      <c r="F109" s="98"/>
      <c r="G109" s="129"/>
      <c r="H109" s="129"/>
      <c r="I109" s="124"/>
      <c r="J109" s="52"/>
      <c r="K109" s="52"/>
      <c r="L109" s="52"/>
      <c r="M109" s="52"/>
      <c r="N109" s="52"/>
      <c r="O109" s="52"/>
      <c r="P109" s="52"/>
      <c r="Q109" s="52"/>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c r="AZ109" s="52"/>
      <c r="BA109" s="52"/>
      <c r="BB109" s="52"/>
      <c r="BC109" s="52"/>
      <c r="BD109" s="52"/>
      <c r="BE109" s="52"/>
      <c r="BF109" s="52"/>
      <c r="BG109" s="52"/>
      <c r="BH109" s="52"/>
      <c r="BI109" s="52"/>
      <c r="BJ109" s="52"/>
      <c r="BK109" s="52"/>
      <c r="BL109" s="52"/>
      <c r="BM109" s="52"/>
      <c r="BN109" s="52"/>
      <c r="BO109" s="52"/>
      <c r="BP109" s="52"/>
      <c r="BQ109" s="52"/>
      <c r="BR109" s="52"/>
      <c r="BS109" s="52"/>
      <c r="BT109" s="52"/>
      <c r="BU109" s="52"/>
      <c r="BV109" s="52"/>
      <c r="BW109" s="52"/>
      <c r="BX109" s="52"/>
      <c r="BY109" s="52"/>
      <c r="BZ109" s="52"/>
      <c r="CA109" s="52"/>
      <c r="CB109" s="52"/>
      <c r="CC109" s="52"/>
      <c r="CD109" s="52"/>
      <c r="CE109" s="52"/>
      <c r="CF109" s="52"/>
      <c r="CG109" s="52"/>
      <c r="CH109" s="52"/>
      <c r="CI109" s="52"/>
      <c r="CJ109" s="52"/>
      <c r="CK109" s="52"/>
      <c r="CL109" s="52"/>
      <c r="CM109" s="52"/>
      <c r="CN109" s="52"/>
      <c r="CO109" s="52"/>
      <c r="CP109" s="52"/>
      <c r="CQ109" s="52"/>
      <c r="CR109" s="52"/>
      <c r="CS109" s="52"/>
      <c r="CT109" s="52"/>
      <c r="CU109" s="52"/>
      <c r="CV109" s="52"/>
      <c r="CW109" s="52"/>
      <c r="CX109" s="52"/>
      <c r="CY109" s="52"/>
      <c r="CZ109" s="52"/>
      <c r="DA109" s="52"/>
      <c r="DB109" s="52"/>
      <c r="DC109" s="52"/>
      <c r="DD109" s="52"/>
      <c r="DE109" s="52"/>
      <c r="DF109" s="52"/>
      <c r="DG109" s="52"/>
      <c r="DH109" s="52"/>
      <c r="DI109" s="52"/>
      <c r="DJ109" s="52"/>
      <c r="DK109" s="52"/>
      <c r="DL109" s="52"/>
      <c r="DM109" s="52"/>
      <c r="DN109" s="52"/>
      <c r="DO109" s="52"/>
      <c r="DP109" s="52"/>
      <c r="DQ109" s="52"/>
      <c r="DR109" s="52"/>
      <c r="DS109" s="52"/>
      <c r="DT109" s="52"/>
      <c r="DU109" s="52"/>
      <c r="DV109" s="52"/>
      <c r="DW109" s="52"/>
      <c r="DX109" s="52"/>
      <c r="DY109" s="52"/>
      <c r="DZ109" s="52"/>
      <c r="EA109" s="52"/>
      <c r="EB109" s="52"/>
      <c r="EC109" s="52"/>
      <c r="ED109" s="52"/>
      <c r="EE109" s="52"/>
      <c r="EF109" s="52"/>
      <c r="EG109" s="52"/>
      <c r="EH109" s="52"/>
      <c r="EI109" s="52"/>
      <c r="EJ109" s="52"/>
      <c r="EK109" s="52"/>
      <c r="EL109" s="52"/>
      <c r="EM109" s="52"/>
      <c r="EN109" s="52"/>
      <c r="EO109" s="52"/>
      <c r="EP109" s="52"/>
      <c r="EQ109" s="52"/>
      <c r="ER109" s="52"/>
      <c r="ES109" s="52"/>
      <c r="ET109" s="52"/>
      <c r="EU109" s="52"/>
      <c r="EV109" s="52"/>
      <c r="EW109" s="52"/>
      <c r="EX109" s="52"/>
      <c r="EY109" s="52"/>
      <c r="EZ109" s="52"/>
      <c r="FA109" s="52"/>
      <c r="FB109" s="52"/>
      <c r="FC109" s="52"/>
      <c r="FD109" s="52"/>
      <c r="FE109" s="52"/>
      <c r="FF109" s="52"/>
      <c r="FG109" s="52"/>
      <c r="FH109" s="52"/>
      <c r="FI109" s="52"/>
      <c r="FJ109" s="52"/>
      <c r="FK109" s="52"/>
      <c r="FL109" s="52"/>
      <c r="FM109" s="52"/>
      <c r="FN109" s="52"/>
      <c r="FO109" s="52"/>
      <c r="FP109" s="52"/>
      <c r="FQ109" s="52"/>
      <c r="FR109" s="52"/>
      <c r="FS109" s="52"/>
      <c r="FT109" s="52"/>
      <c r="FU109" s="52"/>
      <c r="FV109" s="52"/>
      <c r="FW109" s="52"/>
      <c r="FX109" s="52"/>
      <c r="FY109" s="52"/>
      <c r="FZ109" s="52"/>
      <c r="GA109" s="52"/>
      <c r="GB109" s="52"/>
      <c r="GC109" s="52"/>
      <c r="GD109" s="52"/>
      <c r="GE109" s="52"/>
      <c r="GF109" s="52"/>
      <c r="GG109" s="52"/>
      <c r="GH109" s="52"/>
      <c r="GI109" s="52"/>
      <c r="GJ109" s="52"/>
      <c r="GK109" s="52"/>
      <c r="GL109" s="52"/>
      <c r="GM109" s="52"/>
      <c r="GN109" s="52"/>
      <c r="GO109" s="52"/>
      <c r="GP109" s="52"/>
      <c r="GQ109" s="52"/>
      <c r="GR109" s="52"/>
      <c r="GS109" s="52"/>
      <c r="GT109" s="52"/>
      <c r="GU109" s="52"/>
      <c r="GV109" s="52"/>
      <c r="GW109" s="52"/>
      <c r="GX109" s="52"/>
      <c r="GY109" s="52"/>
      <c r="GZ109" s="52"/>
      <c r="HA109" s="52"/>
      <c r="HB109" s="52"/>
      <c r="HC109" s="52"/>
      <c r="HD109" s="52"/>
      <c r="HE109" s="52"/>
      <c r="HF109" s="52"/>
      <c r="HG109" s="52"/>
      <c r="HH109" s="52"/>
      <c r="HI109" s="52"/>
      <c r="HJ109" s="52"/>
      <c r="HK109" s="52"/>
      <c r="HL109" s="52"/>
      <c r="HM109" s="52"/>
      <c r="HN109" s="52"/>
      <c r="HO109" s="52"/>
      <c r="HP109" s="52"/>
      <c r="HQ109" s="52"/>
      <c r="HR109" s="52"/>
      <c r="HS109" s="52"/>
      <c r="HT109" s="52"/>
      <c r="HU109" s="52"/>
      <c r="HV109" s="52"/>
      <c r="HW109" s="52"/>
      <c r="HX109" s="52"/>
      <c r="HY109" s="52"/>
      <c r="HZ109" s="52"/>
      <c r="IA109" s="52"/>
      <c r="IB109" s="52"/>
      <c r="IC109" s="52"/>
      <c r="ID109" s="52"/>
      <c r="IE109" s="52"/>
      <c r="IF109" s="52"/>
      <c r="IG109" s="52"/>
      <c r="IH109" s="52"/>
      <c r="II109" s="52"/>
      <c r="IJ109" s="52"/>
      <c r="IK109" s="52"/>
      <c r="IL109" s="52"/>
      <c r="IM109" s="52"/>
      <c r="IN109" s="52"/>
      <c r="IO109" s="52"/>
      <c r="IP109" s="52"/>
      <c r="IQ109" s="52"/>
      <c r="IR109" s="52"/>
      <c r="IS109" s="52"/>
      <c r="IT109" s="52"/>
      <c r="IU109" s="52"/>
      <c r="IV109" s="52"/>
    </row>
    <row r="110" ht="14.25" spans="1:256">
      <c r="A110" s="89" t="s">
        <v>2109</v>
      </c>
      <c r="B110" s="90">
        <v>213</v>
      </c>
      <c r="C110" s="91" t="s">
        <v>2110</v>
      </c>
      <c r="D110" s="91"/>
      <c r="E110" s="93"/>
      <c r="F110" s="98"/>
      <c r="G110" s="129"/>
      <c r="H110" s="129"/>
      <c r="I110" s="124"/>
      <c r="J110" s="52"/>
      <c r="K110" s="52"/>
      <c r="L110" s="52"/>
      <c r="M110" s="52"/>
      <c r="N110" s="52"/>
      <c r="O110" s="52"/>
      <c r="P110" s="52"/>
      <c r="Q110" s="52"/>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c r="AZ110" s="52"/>
      <c r="BA110" s="52"/>
      <c r="BB110" s="52"/>
      <c r="BC110" s="52"/>
      <c r="BD110" s="52"/>
      <c r="BE110" s="52"/>
      <c r="BF110" s="52"/>
      <c r="BG110" s="52"/>
      <c r="BH110" s="52"/>
      <c r="BI110" s="52"/>
      <c r="BJ110" s="52"/>
      <c r="BK110" s="52"/>
      <c r="BL110" s="52"/>
      <c r="BM110" s="52"/>
      <c r="BN110" s="52"/>
      <c r="BO110" s="52"/>
      <c r="BP110" s="52"/>
      <c r="BQ110" s="52"/>
      <c r="BR110" s="52"/>
      <c r="BS110" s="52"/>
      <c r="BT110" s="52"/>
      <c r="BU110" s="52"/>
      <c r="BV110" s="52"/>
      <c r="BW110" s="52"/>
      <c r="BX110" s="52"/>
      <c r="BY110" s="52"/>
      <c r="BZ110" s="52"/>
      <c r="CA110" s="52"/>
      <c r="CB110" s="52"/>
      <c r="CC110" s="52"/>
      <c r="CD110" s="52"/>
      <c r="CE110" s="52"/>
      <c r="CF110" s="52"/>
      <c r="CG110" s="52"/>
      <c r="CH110" s="52"/>
      <c r="CI110" s="52"/>
      <c r="CJ110" s="52"/>
      <c r="CK110" s="52"/>
      <c r="CL110" s="52"/>
      <c r="CM110" s="52"/>
      <c r="CN110" s="52"/>
      <c r="CO110" s="52"/>
      <c r="CP110" s="52"/>
      <c r="CQ110" s="52"/>
      <c r="CR110" s="52"/>
      <c r="CS110" s="52"/>
      <c r="CT110" s="52"/>
      <c r="CU110" s="52"/>
      <c r="CV110" s="52"/>
      <c r="CW110" s="52"/>
      <c r="CX110" s="52"/>
      <c r="CY110" s="52"/>
      <c r="CZ110" s="52"/>
      <c r="DA110" s="52"/>
      <c r="DB110" s="52"/>
      <c r="DC110" s="52"/>
      <c r="DD110" s="52"/>
      <c r="DE110" s="52"/>
      <c r="DF110" s="52"/>
      <c r="DG110" s="52"/>
      <c r="DH110" s="52"/>
      <c r="DI110" s="52"/>
      <c r="DJ110" s="52"/>
      <c r="DK110" s="52"/>
      <c r="DL110" s="52"/>
      <c r="DM110" s="52"/>
      <c r="DN110" s="52"/>
      <c r="DO110" s="52"/>
      <c r="DP110" s="52"/>
      <c r="DQ110" s="52"/>
      <c r="DR110" s="52"/>
      <c r="DS110" s="52"/>
      <c r="DT110" s="52"/>
      <c r="DU110" s="52"/>
      <c r="DV110" s="52"/>
      <c r="DW110" s="52"/>
      <c r="DX110" s="52"/>
      <c r="DY110" s="52"/>
      <c r="DZ110" s="52"/>
      <c r="EA110" s="52"/>
      <c r="EB110" s="52"/>
      <c r="EC110" s="52"/>
      <c r="ED110" s="52"/>
      <c r="EE110" s="52"/>
      <c r="EF110" s="52"/>
      <c r="EG110" s="52"/>
      <c r="EH110" s="52"/>
      <c r="EI110" s="52"/>
      <c r="EJ110" s="52"/>
      <c r="EK110" s="52"/>
      <c r="EL110" s="52"/>
      <c r="EM110" s="52"/>
      <c r="EN110" s="52"/>
      <c r="EO110" s="52"/>
      <c r="EP110" s="52"/>
      <c r="EQ110" s="52"/>
      <c r="ER110" s="52"/>
      <c r="ES110" s="52"/>
      <c r="ET110" s="52"/>
      <c r="EU110" s="52"/>
      <c r="EV110" s="52"/>
      <c r="EW110" s="52"/>
      <c r="EX110" s="52"/>
      <c r="EY110" s="52"/>
      <c r="EZ110" s="52"/>
      <c r="FA110" s="52"/>
      <c r="FB110" s="52"/>
      <c r="FC110" s="52"/>
      <c r="FD110" s="52"/>
      <c r="FE110" s="52"/>
      <c r="FF110" s="52"/>
      <c r="FG110" s="52"/>
      <c r="FH110" s="52"/>
      <c r="FI110" s="52"/>
      <c r="FJ110" s="52"/>
      <c r="FK110" s="52"/>
      <c r="FL110" s="52"/>
      <c r="FM110" s="52"/>
      <c r="FN110" s="52"/>
      <c r="FO110" s="52"/>
      <c r="FP110" s="52"/>
      <c r="FQ110" s="52"/>
      <c r="FR110" s="52"/>
      <c r="FS110" s="52"/>
      <c r="FT110" s="52"/>
      <c r="FU110" s="52"/>
      <c r="FV110" s="52"/>
      <c r="FW110" s="52"/>
      <c r="FX110" s="52"/>
      <c r="FY110" s="52"/>
      <c r="FZ110" s="52"/>
      <c r="GA110" s="52"/>
      <c r="GB110" s="52"/>
      <c r="GC110" s="52"/>
      <c r="GD110" s="52"/>
      <c r="GE110" s="52"/>
      <c r="GF110" s="52"/>
      <c r="GG110" s="52"/>
      <c r="GH110" s="52"/>
      <c r="GI110" s="52"/>
      <c r="GJ110" s="52"/>
      <c r="GK110" s="52"/>
      <c r="GL110" s="52"/>
      <c r="GM110" s="52"/>
      <c r="GN110" s="52"/>
      <c r="GO110" s="52"/>
      <c r="GP110" s="52"/>
      <c r="GQ110" s="52"/>
      <c r="GR110" s="52"/>
      <c r="GS110" s="52"/>
      <c r="GT110" s="52"/>
      <c r="GU110" s="52"/>
      <c r="GV110" s="52"/>
      <c r="GW110" s="52"/>
      <c r="GX110" s="52"/>
      <c r="GY110" s="52"/>
      <c r="GZ110" s="52"/>
      <c r="HA110" s="52"/>
      <c r="HB110" s="52"/>
      <c r="HC110" s="52"/>
      <c r="HD110" s="52"/>
      <c r="HE110" s="52"/>
      <c r="HF110" s="52"/>
      <c r="HG110" s="52"/>
      <c r="HH110" s="52"/>
      <c r="HI110" s="52"/>
      <c r="HJ110" s="52"/>
      <c r="HK110" s="52"/>
      <c r="HL110" s="52"/>
      <c r="HM110" s="52"/>
      <c r="HN110" s="52"/>
      <c r="HO110" s="52"/>
      <c r="HP110" s="52"/>
      <c r="HQ110" s="52"/>
      <c r="HR110" s="52"/>
      <c r="HS110" s="52"/>
      <c r="HT110" s="52"/>
      <c r="HU110" s="52"/>
      <c r="HV110" s="52"/>
      <c r="HW110" s="52"/>
      <c r="HX110" s="52"/>
      <c r="HY110" s="52"/>
      <c r="HZ110" s="52"/>
      <c r="IA110" s="52"/>
      <c r="IB110" s="52"/>
      <c r="IC110" s="52"/>
      <c r="ID110" s="52"/>
      <c r="IE110" s="52"/>
      <c r="IF110" s="52"/>
      <c r="IG110" s="52"/>
      <c r="IH110" s="52"/>
      <c r="II110" s="52"/>
      <c r="IJ110" s="52"/>
      <c r="IK110" s="52"/>
      <c r="IL110" s="52"/>
      <c r="IM110" s="52"/>
      <c r="IN110" s="52"/>
      <c r="IO110" s="52"/>
      <c r="IP110" s="52"/>
      <c r="IQ110" s="52"/>
      <c r="IR110" s="52"/>
      <c r="IS110" s="52"/>
      <c r="IT110" s="52"/>
      <c r="IU110" s="52"/>
      <c r="IV110" s="52"/>
    </row>
    <row r="111" ht="14.25" spans="1:256">
      <c r="A111" s="89"/>
      <c r="B111" s="101"/>
      <c r="C111" s="91"/>
      <c r="D111" s="91"/>
      <c r="E111" s="93"/>
      <c r="F111" s="98"/>
      <c r="G111" s="129"/>
      <c r="H111" s="129"/>
      <c r="I111" s="124"/>
      <c r="J111" s="52"/>
      <c r="K111" s="52"/>
      <c r="L111" s="52"/>
      <c r="M111" s="52"/>
      <c r="N111" s="52"/>
      <c r="O111" s="52"/>
      <c r="P111" s="52"/>
      <c r="Q111" s="52"/>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c r="AZ111" s="52"/>
      <c r="BA111" s="52"/>
      <c r="BB111" s="52"/>
      <c r="BC111" s="52"/>
      <c r="BD111" s="52"/>
      <c r="BE111" s="52"/>
      <c r="BF111" s="52"/>
      <c r="BG111" s="52"/>
      <c r="BH111" s="52"/>
      <c r="BI111" s="52"/>
      <c r="BJ111" s="52"/>
      <c r="BK111" s="52"/>
      <c r="BL111" s="52"/>
      <c r="BM111" s="52"/>
      <c r="BN111" s="52"/>
      <c r="BO111" s="52"/>
      <c r="BP111" s="52"/>
      <c r="BQ111" s="52"/>
      <c r="BR111" s="52"/>
      <c r="BS111" s="52"/>
      <c r="BT111" s="52"/>
      <c r="BU111" s="52"/>
      <c r="BV111" s="52"/>
      <c r="BW111" s="52"/>
      <c r="BX111" s="52"/>
      <c r="BY111" s="52"/>
      <c r="BZ111" s="52"/>
      <c r="CA111" s="52"/>
      <c r="CB111" s="52"/>
      <c r="CC111" s="52"/>
      <c r="CD111" s="52"/>
      <c r="CE111" s="52"/>
      <c r="CF111" s="52"/>
      <c r="CG111" s="52"/>
      <c r="CH111" s="52"/>
      <c r="CI111" s="52"/>
      <c r="CJ111" s="52"/>
      <c r="CK111" s="52"/>
      <c r="CL111" s="52"/>
      <c r="CM111" s="52"/>
      <c r="CN111" s="52"/>
      <c r="CO111" s="52"/>
      <c r="CP111" s="52"/>
      <c r="CQ111" s="52"/>
      <c r="CR111" s="52"/>
      <c r="CS111" s="52"/>
      <c r="CT111" s="52"/>
      <c r="CU111" s="52"/>
      <c r="CV111" s="52"/>
      <c r="CW111" s="52"/>
      <c r="CX111" s="52"/>
      <c r="CY111" s="52"/>
      <c r="CZ111" s="52"/>
      <c r="DA111" s="52"/>
      <c r="DB111" s="52"/>
      <c r="DC111" s="52"/>
      <c r="DD111" s="52"/>
      <c r="DE111" s="52"/>
      <c r="DF111" s="52"/>
      <c r="DG111" s="52"/>
      <c r="DH111" s="52"/>
      <c r="DI111" s="52"/>
      <c r="DJ111" s="52"/>
      <c r="DK111" s="52"/>
      <c r="DL111" s="52"/>
      <c r="DM111" s="52"/>
      <c r="DN111" s="52"/>
      <c r="DO111" s="52"/>
      <c r="DP111" s="52"/>
      <c r="DQ111" s="52"/>
      <c r="DR111" s="52"/>
      <c r="DS111" s="52"/>
      <c r="DT111" s="52"/>
      <c r="DU111" s="52"/>
      <c r="DV111" s="52"/>
      <c r="DW111" s="52"/>
      <c r="DX111" s="52"/>
      <c r="DY111" s="52"/>
      <c r="DZ111" s="52"/>
      <c r="EA111" s="52"/>
      <c r="EB111" s="52"/>
      <c r="EC111" s="52"/>
      <c r="ED111" s="52"/>
      <c r="EE111" s="52"/>
      <c r="EF111" s="52"/>
      <c r="EG111" s="52"/>
      <c r="EH111" s="52"/>
      <c r="EI111" s="52"/>
      <c r="EJ111" s="52"/>
      <c r="EK111" s="52"/>
      <c r="EL111" s="52"/>
      <c r="EM111" s="52"/>
      <c r="EN111" s="52"/>
      <c r="EO111" s="52"/>
      <c r="EP111" s="52"/>
      <c r="EQ111" s="52"/>
      <c r="ER111" s="52"/>
      <c r="ES111" s="52"/>
      <c r="ET111" s="52"/>
      <c r="EU111" s="52"/>
      <c r="EV111" s="52"/>
      <c r="EW111" s="52"/>
      <c r="EX111" s="52"/>
      <c r="EY111" s="52"/>
      <c r="EZ111" s="52"/>
      <c r="FA111" s="52"/>
      <c r="FB111" s="52"/>
      <c r="FC111" s="52"/>
      <c r="FD111" s="52"/>
      <c r="FE111" s="52"/>
      <c r="FF111" s="52"/>
      <c r="FG111" s="52"/>
      <c r="FH111" s="52"/>
      <c r="FI111" s="52"/>
      <c r="FJ111" s="52"/>
      <c r="FK111" s="52"/>
      <c r="FL111" s="52"/>
      <c r="FM111" s="52"/>
      <c r="FN111" s="52"/>
      <c r="FO111" s="52"/>
      <c r="FP111" s="52"/>
      <c r="FQ111" s="52"/>
      <c r="FR111" s="52"/>
      <c r="FS111" s="52"/>
      <c r="FT111" s="52"/>
      <c r="FU111" s="52"/>
      <c r="FV111" s="52"/>
      <c r="FW111" s="52"/>
      <c r="FX111" s="52"/>
      <c r="FY111" s="52"/>
      <c r="FZ111" s="52"/>
      <c r="GA111" s="52"/>
      <c r="GB111" s="52"/>
      <c r="GC111" s="52"/>
      <c r="GD111" s="52"/>
      <c r="GE111" s="52"/>
      <c r="GF111" s="52"/>
      <c r="GG111" s="52"/>
      <c r="GH111" s="52"/>
      <c r="GI111" s="52"/>
      <c r="GJ111" s="52"/>
      <c r="GK111" s="52"/>
      <c r="GL111" s="52"/>
      <c r="GM111" s="52"/>
      <c r="GN111" s="52"/>
      <c r="GO111" s="52"/>
      <c r="GP111" s="52"/>
      <c r="GQ111" s="52"/>
      <c r="GR111" s="52"/>
      <c r="GS111" s="52"/>
      <c r="GT111" s="52"/>
      <c r="GU111" s="52"/>
      <c r="GV111" s="52"/>
      <c r="GW111" s="52"/>
      <c r="GX111" s="52"/>
      <c r="GY111" s="52"/>
      <c r="GZ111" s="52"/>
      <c r="HA111" s="52"/>
      <c r="HB111" s="52"/>
      <c r="HC111" s="52"/>
      <c r="HD111" s="52"/>
      <c r="HE111" s="52"/>
      <c r="HF111" s="52"/>
      <c r="HG111" s="52"/>
      <c r="HH111" s="52"/>
      <c r="HI111" s="52"/>
      <c r="HJ111" s="52"/>
      <c r="HK111" s="52"/>
      <c r="HL111" s="52"/>
      <c r="HM111" s="52"/>
      <c r="HN111" s="52"/>
      <c r="HO111" s="52"/>
      <c r="HP111" s="52"/>
      <c r="HQ111" s="52"/>
      <c r="HR111" s="52"/>
      <c r="HS111" s="52"/>
      <c r="HT111" s="52"/>
      <c r="HU111" s="52"/>
      <c r="HV111" s="52"/>
      <c r="HW111" s="52"/>
      <c r="HX111" s="52"/>
      <c r="HY111" s="52"/>
      <c r="HZ111" s="52"/>
      <c r="IA111" s="52"/>
      <c r="IB111" s="52"/>
      <c r="IC111" s="52"/>
      <c r="ID111" s="52"/>
      <c r="IE111" s="52"/>
      <c r="IF111" s="52"/>
      <c r="IG111" s="52"/>
      <c r="IH111" s="52"/>
      <c r="II111" s="52"/>
      <c r="IJ111" s="52"/>
      <c r="IK111" s="52"/>
      <c r="IL111" s="52"/>
      <c r="IM111" s="52"/>
      <c r="IN111" s="52"/>
      <c r="IO111" s="52"/>
      <c r="IP111" s="52"/>
      <c r="IQ111" s="52"/>
      <c r="IR111" s="52"/>
      <c r="IS111" s="52"/>
      <c r="IT111" s="52"/>
      <c r="IU111" s="52"/>
      <c r="IV111" s="52"/>
    </row>
    <row r="112" ht="14.25" spans="1:256">
      <c r="A112" s="89"/>
      <c r="B112" s="101"/>
      <c r="C112" s="91"/>
      <c r="D112" s="91"/>
      <c r="E112" s="93"/>
      <c r="F112" s="98"/>
      <c r="G112" s="129"/>
      <c r="H112" s="129"/>
      <c r="I112" s="124"/>
      <c r="J112" s="52"/>
      <c r="K112" s="52"/>
      <c r="L112" s="52"/>
      <c r="M112" s="52"/>
      <c r="N112" s="52"/>
      <c r="O112" s="52"/>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c r="BP112" s="52"/>
      <c r="BQ112" s="52"/>
      <c r="BR112" s="52"/>
      <c r="BS112" s="52"/>
      <c r="BT112" s="52"/>
      <c r="BU112" s="52"/>
      <c r="BV112" s="52"/>
      <c r="BW112" s="52"/>
      <c r="BX112" s="52"/>
      <c r="BY112" s="52"/>
      <c r="BZ112" s="52"/>
      <c r="CA112" s="52"/>
      <c r="CB112" s="52"/>
      <c r="CC112" s="52"/>
      <c r="CD112" s="52"/>
      <c r="CE112" s="52"/>
      <c r="CF112" s="52"/>
      <c r="CG112" s="52"/>
      <c r="CH112" s="52"/>
      <c r="CI112" s="52"/>
      <c r="CJ112" s="52"/>
      <c r="CK112" s="52"/>
      <c r="CL112" s="52"/>
      <c r="CM112" s="52"/>
      <c r="CN112" s="52"/>
      <c r="CO112" s="52"/>
      <c r="CP112" s="52"/>
      <c r="CQ112" s="52"/>
      <c r="CR112" s="52"/>
      <c r="CS112" s="52"/>
      <c r="CT112" s="52"/>
      <c r="CU112" s="52"/>
      <c r="CV112" s="52"/>
      <c r="CW112" s="52"/>
      <c r="CX112" s="52"/>
      <c r="CY112" s="52"/>
      <c r="CZ112" s="52"/>
      <c r="DA112" s="52"/>
      <c r="DB112" s="52"/>
      <c r="DC112" s="52"/>
      <c r="DD112" s="52"/>
      <c r="DE112" s="52"/>
      <c r="DF112" s="52"/>
      <c r="DG112" s="52"/>
      <c r="DH112" s="52"/>
      <c r="DI112" s="52"/>
      <c r="DJ112" s="52"/>
      <c r="DK112" s="52"/>
      <c r="DL112" s="52"/>
      <c r="DM112" s="52"/>
      <c r="DN112" s="52"/>
      <c r="DO112" s="52"/>
      <c r="DP112" s="52"/>
      <c r="DQ112" s="52"/>
      <c r="DR112" s="52"/>
      <c r="DS112" s="52"/>
      <c r="DT112" s="52"/>
      <c r="DU112" s="52"/>
      <c r="DV112" s="52"/>
      <c r="DW112" s="52"/>
      <c r="DX112" s="52"/>
      <c r="DY112" s="52"/>
      <c r="DZ112" s="52"/>
      <c r="EA112" s="52"/>
      <c r="EB112" s="52"/>
      <c r="EC112" s="52"/>
      <c r="ED112" s="52"/>
      <c r="EE112" s="52"/>
      <c r="EF112" s="52"/>
      <c r="EG112" s="52"/>
      <c r="EH112" s="52"/>
      <c r="EI112" s="52"/>
      <c r="EJ112" s="52"/>
      <c r="EK112" s="52"/>
      <c r="EL112" s="52"/>
      <c r="EM112" s="52"/>
      <c r="EN112" s="52"/>
      <c r="EO112" s="52"/>
      <c r="EP112" s="52"/>
      <c r="EQ112" s="52"/>
      <c r="ER112" s="52"/>
      <c r="ES112" s="52"/>
      <c r="ET112" s="52"/>
      <c r="EU112" s="52"/>
      <c r="EV112" s="52"/>
      <c r="EW112" s="52"/>
      <c r="EX112" s="52"/>
      <c r="EY112" s="52"/>
      <c r="EZ112" s="52"/>
      <c r="FA112" s="52"/>
      <c r="FB112" s="52"/>
      <c r="FC112" s="52"/>
      <c r="FD112" s="52"/>
      <c r="FE112" s="52"/>
      <c r="FF112" s="52"/>
      <c r="FG112" s="52"/>
      <c r="FH112" s="52"/>
      <c r="FI112" s="52"/>
      <c r="FJ112" s="52"/>
      <c r="FK112" s="52"/>
      <c r="FL112" s="52"/>
      <c r="FM112" s="52"/>
      <c r="FN112" s="52"/>
      <c r="FO112" s="52"/>
      <c r="FP112" s="52"/>
      <c r="FQ112" s="52"/>
      <c r="FR112" s="52"/>
      <c r="FS112" s="52"/>
      <c r="FT112" s="52"/>
      <c r="FU112" s="52"/>
      <c r="FV112" s="52"/>
      <c r="FW112" s="52"/>
      <c r="FX112" s="52"/>
      <c r="FY112" s="52"/>
      <c r="FZ112" s="52"/>
      <c r="GA112" s="52"/>
      <c r="GB112" s="52"/>
      <c r="GC112" s="52"/>
      <c r="GD112" s="52"/>
      <c r="GE112" s="52"/>
      <c r="GF112" s="52"/>
      <c r="GG112" s="52"/>
      <c r="GH112" s="52"/>
      <c r="GI112" s="52"/>
      <c r="GJ112" s="52"/>
      <c r="GK112" s="52"/>
      <c r="GL112" s="52"/>
      <c r="GM112" s="52"/>
      <c r="GN112" s="52"/>
      <c r="GO112" s="52"/>
      <c r="GP112" s="52"/>
      <c r="GQ112" s="52"/>
      <c r="GR112" s="52"/>
      <c r="GS112" s="52"/>
      <c r="GT112" s="52"/>
      <c r="GU112" s="52"/>
      <c r="GV112" s="52"/>
      <c r="GW112" s="52"/>
      <c r="GX112" s="52"/>
      <c r="GY112" s="52"/>
      <c r="GZ112" s="52"/>
      <c r="HA112" s="52"/>
      <c r="HB112" s="52"/>
      <c r="HC112" s="52"/>
      <c r="HD112" s="52"/>
      <c r="HE112" s="52"/>
      <c r="HF112" s="52"/>
      <c r="HG112" s="52"/>
      <c r="HH112" s="52"/>
      <c r="HI112" s="52"/>
      <c r="HJ112" s="52"/>
      <c r="HK112" s="52"/>
      <c r="HL112" s="52"/>
      <c r="HM112" s="52"/>
      <c r="HN112" s="52"/>
      <c r="HO112" s="52"/>
      <c r="HP112" s="52"/>
      <c r="HQ112" s="52"/>
      <c r="HR112" s="52"/>
      <c r="HS112" s="52"/>
      <c r="HT112" s="52"/>
      <c r="HU112" s="52"/>
      <c r="HV112" s="52"/>
      <c r="HW112" s="52"/>
      <c r="HX112" s="52"/>
      <c r="HY112" s="52"/>
      <c r="HZ112" s="52"/>
      <c r="IA112" s="52"/>
      <c r="IB112" s="52"/>
      <c r="IC112" s="52"/>
      <c r="ID112" s="52"/>
      <c r="IE112" s="52"/>
      <c r="IF112" s="52"/>
      <c r="IG112" s="52"/>
      <c r="IH112" s="52"/>
      <c r="II112" s="52"/>
      <c r="IJ112" s="52"/>
      <c r="IK112" s="52"/>
      <c r="IL112" s="52"/>
      <c r="IM112" s="52"/>
      <c r="IN112" s="52"/>
      <c r="IO112" s="52"/>
      <c r="IP112" s="52"/>
      <c r="IQ112" s="52"/>
      <c r="IR112" s="52"/>
      <c r="IS112" s="52"/>
      <c r="IT112" s="52"/>
      <c r="IU112" s="52"/>
      <c r="IV112" s="52"/>
    </row>
    <row r="113" ht="14.25" spans="1:256">
      <c r="A113" s="82" t="s">
        <v>2111</v>
      </c>
      <c r="B113" s="83">
        <v>214</v>
      </c>
      <c r="C113" s="110"/>
      <c r="D113" s="84"/>
      <c r="E113" s="85"/>
      <c r="F113" s="86"/>
      <c r="G113" s="103"/>
      <c r="H113" s="103"/>
      <c r="I113" s="122"/>
      <c r="J113" s="51"/>
      <c r="K113" s="51"/>
      <c r="L113" s="51"/>
      <c r="M113" s="51"/>
      <c r="N113" s="51"/>
      <c r="O113" s="51"/>
      <c r="P113" s="51"/>
      <c r="Q113" s="51"/>
      <c r="R113" s="51"/>
      <c r="S113" s="51"/>
      <c r="T113" s="51"/>
      <c r="U113" s="51"/>
      <c r="V113" s="51"/>
      <c r="W113" s="51"/>
      <c r="X113" s="51"/>
      <c r="Y113" s="51"/>
      <c r="Z113" s="51"/>
      <c r="AA113" s="51"/>
      <c r="AB113" s="51"/>
      <c r="AC113" s="51"/>
      <c r="AD113" s="51"/>
      <c r="AE113" s="51"/>
      <c r="AF113" s="51"/>
      <c r="AG113" s="51"/>
      <c r="AH113" s="51"/>
      <c r="AI113" s="51"/>
      <c r="AJ113" s="51"/>
      <c r="AK113" s="51"/>
      <c r="AL113" s="51"/>
      <c r="AM113" s="51"/>
      <c r="AN113" s="51"/>
      <c r="AO113" s="51"/>
      <c r="AP113" s="51"/>
      <c r="AQ113" s="51"/>
      <c r="AR113" s="51"/>
      <c r="AS113" s="51"/>
      <c r="AT113" s="51"/>
      <c r="AU113" s="51"/>
      <c r="AV113" s="51"/>
      <c r="AW113" s="51"/>
      <c r="AX113" s="51"/>
      <c r="AY113" s="51"/>
      <c r="AZ113" s="51"/>
      <c r="BA113" s="51"/>
      <c r="BB113" s="51"/>
      <c r="BC113" s="51"/>
      <c r="BD113" s="51"/>
      <c r="BE113" s="51"/>
      <c r="BF113" s="51"/>
      <c r="BG113" s="51"/>
      <c r="BH113" s="51"/>
      <c r="BI113" s="51"/>
      <c r="BJ113" s="51"/>
      <c r="BK113" s="51"/>
      <c r="BL113" s="51"/>
      <c r="BM113" s="51"/>
      <c r="BN113" s="51"/>
      <c r="BO113" s="51"/>
      <c r="BP113" s="51"/>
      <c r="BQ113" s="51"/>
      <c r="BR113" s="51"/>
      <c r="BS113" s="51"/>
      <c r="BT113" s="51"/>
      <c r="BU113" s="51"/>
      <c r="BV113" s="51"/>
      <c r="BW113" s="51"/>
      <c r="BX113" s="51"/>
      <c r="BY113" s="51"/>
      <c r="BZ113" s="51"/>
      <c r="CA113" s="51"/>
      <c r="CB113" s="51"/>
      <c r="CC113" s="51"/>
      <c r="CD113" s="51"/>
      <c r="CE113" s="51"/>
      <c r="CF113" s="51"/>
      <c r="CG113" s="51"/>
      <c r="CH113" s="51"/>
      <c r="CI113" s="51"/>
      <c r="CJ113" s="51"/>
      <c r="CK113" s="51"/>
      <c r="CL113" s="51"/>
      <c r="CM113" s="51"/>
      <c r="CN113" s="51"/>
      <c r="CO113" s="51"/>
      <c r="CP113" s="51"/>
      <c r="CQ113" s="51"/>
      <c r="CR113" s="51"/>
      <c r="CS113" s="51"/>
      <c r="CT113" s="51"/>
      <c r="CU113" s="51"/>
      <c r="CV113" s="51"/>
      <c r="CW113" s="51"/>
      <c r="CX113" s="51"/>
      <c r="CY113" s="51"/>
      <c r="CZ113" s="51"/>
      <c r="DA113" s="51"/>
      <c r="DB113" s="51"/>
      <c r="DC113" s="51"/>
      <c r="DD113" s="51"/>
      <c r="DE113" s="51"/>
      <c r="DF113" s="51"/>
      <c r="DG113" s="51"/>
      <c r="DH113" s="51"/>
      <c r="DI113" s="51"/>
      <c r="DJ113" s="51"/>
      <c r="DK113" s="51"/>
      <c r="DL113" s="51"/>
      <c r="DM113" s="51"/>
      <c r="DN113" s="51"/>
      <c r="DO113" s="51"/>
      <c r="DP113" s="51"/>
      <c r="DQ113" s="51"/>
      <c r="DR113" s="51"/>
      <c r="DS113" s="51"/>
      <c r="DT113" s="51"/>
      <c r="DU113" s="51"/>
      <c r="DV113" s="51"/>
      <c r="DW113" s="51"/>
      <c r="DX113" s="51"/>
      <c r="DY113" s="51"/>
      <c r="DZ113" s="51"/>
      <c r="EA113" s="51"/>
      <c r="EB113" s="51"/>
      <c r="EC113" s="51"/>
      <c r="ED113" s="51"/>
      <c r="EE113" s="51"/>
      <c r="EF113" s="51"/>
      <c r="EG113" s="51"/>
      <c r="EH113" s="51"/>
      <c r="EI113" s="51"/>
      <c r="EJ113" s="51"/>
      <c r="EK113" s="51"/>
      <c r="EL113" s="51"/>
      <c r="EM113" s="51"/>
      <c r="EN113" s="51"/>
      <c r="EO113" s="51"/>
      <c r="EP113" s="51"/>
      <c r="EQ113" s="51"/>
      <c r="ER113" s="51"/>
      <c r="ES113" s="51"/>
      <c r="ET113" s="51"/>
      <c r="EU113" s="51"/>
      <c r="EV113" s="51"/>
      <c r="EW113" s="51"/>
      <c r="EX113" s="51"/>
      <c r="EY113" s="51"/>
      <c r="EZ113" s="51"/>
      <c r="FA113" s="51"/>
      <c r="FB113" s="51"/>
      <c r="FC113" s="51"/>
      <c r="FD113" s="51"/>
      <c r="FE113" s="51"/>
      <c r="FF113" s="51"/>
      <c r="FG113" s="51"/>
      <c r="FH113" s="51"/>
      <c r="FI113" s="51"/>
      <c r="FJ113" s="51"/>
      <c r="FK113" s="51"/>
      <c r="FL113" s="51"/>
      <c r="FM113" s="51"/>
      <c r="FN113" s="51"/>
      <c r="FO113" s="51"/>
      <c r="FP113" s="51"/>
      <c r="FQ113" s="51"/>
      <c r="FR113" s="51"/>
      <c r="FS113" s="51"/>
      <c r="FT113" s="51"/>
      <c r="FU113" s="51"/>
      <c r="FV113" s="51"/>
      <c r="FW113" s="51"/>
      <c r="FX113" s="51"/>
      <c r="FY113" s="51"/>
      <c r="FZ113" s="51"/>
      <c r="GA113" s="51"/>
      <c r="GB113" s="51"/>
      <c r="GC113" s="51"/>
      <c r="GD113" s="51"/>
      <c r="GE113" s="51"/>
      <c r="GF113" s="51"/>
      <c r="GG113" s="51"/>
      <c r="GH113" s="51"/>
      <c r="GI113" s="51"/>
      <c r="GJ113" s="51"/>
      <c r="GK113" s="51"/>
      <c r="GL113" s="51"/>
      <c r="GM113" s="51"/>
      <c r="GN113" s="51"/>
      <c r="GO113" s="51"/>
      <c r="GP113" s="51"/>
      <c r="GQ113" s="51"/>
      <c r="GR113" s="51"/>
      <c r="GS113" s="51"/>
      <c r="GT113" s="51"/>
      <c r="GU113" s="51"/>
      <c r="GV113" s="51"/>
      <c r="GW113" s="51"/>
      <c r="GX113" s="51"/>
      <c r="GY113" s="51"/>
      <c r="GZ113" s="51"/>
      <c r="HA113" s="51"/>
      <c r="HB113" s="51"/>
      <c r="HC113" s="51"/>
      <c r="HD113" s="51"/>
      <c r="HE113" s="51"/>
      <c r="HF113" s="51"/>
      <c r="HG113" s="51"/>
      <c r="HH113" s="51"/>
      <c r="HI113" s="51"/>
      <c r="HJ113" s="51"/>
      <c r="HK113" s="51"/>
      <c r="HL113" s="51"/>
      <c r="HM113" s="51"/>
      <c r="HN113" s="51"/>
      <c r="HO113" s="51"/>
      <c r="HP113" s="51"/>
      <c r="HQ113" s="51"/>
      <c r="HR113" s="51"/>
      <c r="HS113" s="51"/>
      <c r="HT113" s="51"/>
      <c r="HU113" s="51"/>
      <c r="HV113" s="51"/>
      <c r="HW113" s="51"/>
      <c r="HX113" s="51"/>
      <c r="HY113" s="51"/>
      <c r="HZ113" s="51"/>
      <c r="IA113" s="51"/>
      <c r="IB113" s="51"/>
      <c r="IC113" s="51"/>
      <c r="ID113" s="51"/>
      <c r="IE113" s="51"/>
      <c r="IF113" s="51"/>
      <c r="IG113" s="51"/>
      <c r="IH113" s="51"/>
      <c r="II113" s="51"/>
      <c r="IJ113" s="51"/>
      <c r="IK113" s="51"/>
      <c r="IL113" s="51"/>
      <c r="IM113" s="51"/>
      <c r="IN113" s="51"/>
      <c r="IO113" s="51"/>
      <c r="IP113" s="51"/>
      <c r="IQ113" s="51"/>
      <c r="IR113" s="51"/>
      <c r="IS113" s="51"/>
      <c r="IT113" s="51"/>
      <c r="IU113" s="51"/>
      <c r="IV113" s="51"/>
    </row>
    <row r="114" ht="14.25" spans="1:256">
      <c r="A114" s="89" t="s">
        <v>2112</v>
      </c>
      <c r="B114" s="90">
        <v>214</v>
      </c>
      <c r="C114" s="91" t="s">
        <v>2113</v>
      </c>
      <c r="D114" s="92"/>
      <c r="E114" s="93"/>
      <c r="F114" s="94"/>
      <c r="G114" s="95"/>
      <c r="H114" s="96"/>
      <c r="I114" s="123"/>
      <c r="J114" s="52"/>
      <c r="K114" s="52"/>
      <c r="L114" s="52"/>
      <c r="M114" s="52"/>
      <c r="N114" s="52"/>
      <c r="O114" s="52"/>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52"/>
      <c r="BF114" s="52"/>
      <c r="BG114" s="52"/>
      <c r="BH114" s="52"/>
      <c r="BI114" s="52"/>
      <c r="BJ114" s="52"/>
      <c r="BK114" s="52"/>
      <c r="BL114" s="52"/>
      <c r="BM114" s="52"/>
      <c r="BN114" s="52"/>
      <c r="BO114" s="52"/>
      <c r="BP114" s="52"/>
      <c r="BQ114" s="52"/>
      <c r="BR114" s="52"/>
      <c r="BS114" s="52"/>
      <c r="BT114" s="52"/>
      <c r="BU114" s="52"/>
      <c r="BV114" s="52"/>
      <c r="BW114" s="52"/>
      <c r="BX114" s="52"/>
      <c r="BY114" s="52"/>
      <c r="BZ114" s="52"/>
      <c r="CA114" s="52"/>
      <c r="CB114" s="52"/>
      <c r="CC114" s="52"/>
      <c r="CD114" s="52"/>
      <c r="CE114" s="52"/>
      <c r="CF114" s="52"/>
      <c r="CG114" s="52"/>
      <c r="CH114" s="52"/>
      <c r="CI114" s="52"/>
      <c r="CJ114" s="52"/>
      <c r="CK114" s="52"/>
      <c r="CL114" s="52"/>
      <c r="CM114" s="52"/>
      <c r="CN114" s="52"/>
      <c r="CO114" s="52"/>
      <c r="CP114" s="52"/>
      <c r="CQ114" s="52"/>
      <c r="CR114" s="52"/>
      <c r="CS114" s="52"/>
      <c r="CT114" s="52"/>
      <c r="CU114" s="52"/>
      <c r="CV114" s="52"/>
      <c r="CW114" s="52"/>
      <c r="CX114" s="52"/>
      <c r="CY114" s="52"/>
      <c r="CZ114" s="52"/>
      <c r="DA114" s="52"/>
      <c r="DB114" s="52"/>
      <c r="DC114" s="52"/>
      <c r="DD114" s="52"/>
      <c r="DE114" s="52"/>
      <c r="DF114" s="52"/>
      <c r="DG114" s="52"/>
      <c r="DH114" s="52"/>
      <c r="DI114" s="52"/>
      <c r="DJ114" s="52"/>
      <c r="DK114" s="52"/>
      <c r="DL114" s="52"/>
      <c r="DM114" s="52"/>
      <c r="DN114" s="52"/>
      <c r="DO114" s="52"/>
      <c r="DP114" s="52"/>
      <c r="DQ114" s="52"/>
      <c r="DR114" s="52"/>
      <c r="DS114" s="52"/>
      <c r="DT114" s="52"/>
      <c r="DU114" s="52"/>
      <c r="DV114" s="52"/>
      <c r="DW114" s="52"/>
      <c r="DX114" s="52"/>
      <c r="DY114" s="52"/>
      <c r="DZ114" s="52"/>
      <c r="EA114" s="52"/>
      <c r="EB114" s="52"/>
      <c r="EC114" s="52"/>
      <c r="ED114" s="52"/>
      <c r="EE114" s="52"/>
      <c r="EF114" s="52"/>
      <c r="EG114" s="52"/>
      <c r="EH114" s="52"/>
      <c r="EI114" s="52"/>
      <c r="EJ114" s="52"/>
      <c r="EK114" s="52"/>
      <c r="EL114" s="52"/>
      <c r="EM114" s="52"/>
      <c r="EN114" s="52"/>
      <c r="EO114" s="52"/>
      <c r="EP114" s="52"/>
      <c r="EQ114" s="52"/>
      <c r="ER114" s="52"/>
      <c r="ES114" s="52"/>
      <c r="ET114" s="52"/>
      <c r="EU114" s="52"/>
      <c r="EV114" s="52"/>
      <c r="EW114" s="52"/>
      <c r="EX114" s="52"/>
      <c r="EY114" s="52"/>
      <c r="EZ114" s="52"/>
      <c r="FA114" s="52"/>
      <c r="FB114" s="52"/>
      <c r="FC114" s="52"/>
      <c r="FD114" s="52"/>
      <c r="FE114" s="52"/>
      <c r="FF114" s="52"/>
      <c r="FG114" s="52"/>
      <c r="FH114" s="52"/>
      <c r="FI114" s="52"/>
      <c r="FJ114" s="52"/>
      <c r="FK114" s="52"/>
      <c r="FL114" s="52"/>
      <c r="FM114" s="52"/>
      <c r="FN114" s="52"/>
      <c r="FO114" s="52"/>
      <c r="FP114" s="52"/>
      <c r="FQ114" s="52"/>
      <c r="FR114" s="52"/>
      <c r="FS114" s="52"/>
      <c r="FT114" s="52"/>
      <c r="FU114" s="52"/>
      <c r="FV114" s="52"/>
      <c r="FW114" s="52"/>
      <c r="FX114" s="52"/>
      <c r="FY114" s="52"/>
      <c r="FZ114" s="52"/>
      <c r="GA114" s="52"/>
      <c r="GB114" s="52"/>
      <c r="GC114" s="52"/>
      <c r="GD114" s="52"/>
      <c r="GE114" s="52"/>
      <c r="GF114" s="52"/>
      <c r="GG114" s="52"/>
      <c r="GH114" s="52"/>
      <c r="GI114" s="52"/>
      <c r="GJ114" s="52"/>
      <c r="GK114" s="52"/>
      <c r="GL114" s="52"/>
      <c r="GM114" s="52"/>
      <c r="GN114" s="52"/>
      <c r="GO114" s="52"/>
      <c r="GP114" s="52"/>
      <c r="GQ114" s="52"/>
      <c r="GR114" s="52"/>
      <c r="GS114" s="52"/>
      <c r="GT114" s="52"/>
      <c r="GU114" s="52"/>
      <c r="GV114" s="52"/>
      <c r="GW114" s="52"/>
      <c r="GX114" s="52"/>
      <c r="GY114" s="52"/>
      <c r="GZ114" s="52"/>
      <c r="HA114" s="52"/>
      <c r="HB114" s="52"/>
      <c r="HC114" s="52"/>
      <c r="HD114" s="52"/>
      <c r="HE114" s="52"/>
      <c r="HF114" s="52"/>
      <c r="HG114" s="52"/>
      <c r="HH114" s="52"/>
      <c r="HI114" s="52"/>
      <c r="HJ114" s="52"/>
      <c r="HK114" s="52"/>
      <c r="HL114" s="52"/>
      <c r="HM114" s="52"/>
      <c r="HN114" s="52"/>
      <c r="HO114" s="52"/>
      <c r="HP114" s="52"/>
      <c r="HQ114" s="52"/>
      <c r="HR114" s="52"/>
      <c r="HS114" s="52"/>
      <c r="HT114" s="52"/>
      <c r="HU114" s="52"/>
      <c r="HV114" s="52"/>
      <c r="HW114" s="52"/>
      <c r="HX114" s="52"/>
      <c r="HY114" s="52"/>
      <c r="HZ114" s="52"/>
      <c r="IA114" s="52"/>
      <c r="IB114" s="52"/>
      <c r="IC114" s="52"/>
      <c r="ID114" s="52"/>
      <c r="IE114" s="52"/>
      <c r="IF114" s="52"/>
      <c r="IG114" s="52"/>
      <c r="IH114" s="52"/>
      <c r="II114" s="52"/>
      <c r="IJ114" s="52"/>
      <c r="IK114" s="52"/>
      <c r="IL114" s="52"/>
      <c r="IM114" s="52"/>
      <c r="IN114" s="52"/>
      <c r="IO114" s="52"/>
      <c r="IP114" s="52"/>
      <c r="IQ114" s="52"/>
      <c r="IR114" s="52"/>
      <c r="IS114" s="52"/>
      <c r="IT114" s="52"/>
      <c r="IU114" s="52"/>
      <c r="IV114" s="52"/>
    </row>
    <row r="115" ht="14.25" spans="1:256">
      <c r="A115" s="89"/>
      <c r="B115" s="101"/>
      <c r="C115" s="91"/>
      <c r="D115" s="91"/>
      <c r="E115" s="93"/>
      <c r="F115" s="98"/>
      <c r="G115" s="129"/>
      <c r="H115" s="129"/>
      <c r="I115" s="124"/>
      <c r="J115" s="51"/>
      <c r="K115" s="51"/>
      <c r="L115" s="51"/>
      <c r="M115" s="51"/>
      <c r="N115" s="51"/>
      <c r="O115" s="51"/>
      <c r="P115" s="51"/>
      <c r="Q115" s="51"/>
      <c r="R115" s="51"/>
      <c r="S115" s="51"/>
      <c r="T115" s="51"/>
      <c r="U115" s="51"/>
      <c r="V115" s="51"/>
      <c r="W115" s="51"/>
      <c r="X115" s="51"/>
      <c r="Y115" s="51"/>
      <c r="Z115" s="51"/>
      <c r="AA115" s="51"/>
      <c r="AB115" s="51"/>
      <c r="AC115" s="51"/>
      <c r="AD115" s="51"/>
      <c r="AE115" s="51"/>
      <c r="AF115" s="51"/>
      <c r="AG115" s="51"/>
      <c r="AH115" s="51"/>
      <c r="AI115" s="51"/>
      <c r="AJ115" s="51"/>
      <c r="AK115" s="51"/>
      <c r="AL115" s="51"/>
      <c r="AM115" s="51"/>
      <c r="AN115" s="51"/>
      <c r="AO115" s="51"/>
      <c r="AP115" s="51"/>
      <c r="AQ115" s="51"/>
      <c r="AR115" s="51"/>
      <c r="AS115" s="51"/>
      <c r="AT115" s="51"/>
      <c r="AU115" s="51"/>
      <c r="AV115" s="51"/>
      <c r="AW115" s="51"/>
      <c r="AX115" s="51"/>
      <c r="AY115" s="51"/>
      <c r="AZ115" s="51"/>
      <c r="BA115" s="51"/>
      <c r="BB115" s="51"/>
      <c r="BC115" s="51"/>
      <c r="BD115" s="51"/>
      <c r="BE115" s="51"/>
      <c r="BF115" s="51"/>
      <c r="BG115" s="51"/>
      <c r="BH115" s="51"/>
      <c r="BI115" s="51"/>
      <c r="BJ115" s="51"/>
      <c r="BK115" s="51"/>
      <c r="BL115" s="51"/>
      <c r="BM115" s="51"/>
      <c r="BN115" s="51"/>
      <c r="BO115" s="51"/>
      <c r="BP115" s="51"/>
      <c r="BQ115" s="51"/>
      <c r="BR115" s="51"/>
      <c r="BS115" s="51"/>
      <c r="BT115" s="51"/>
      <c r="BU115" s="51"/>
      <c r="BV115" s="51"/>
      <c r="BW115" s="51"/>
      <c r="BX115" s="51"/>
      <c r="BY115" s="51"/>
      <c r="BZ115" s="51"/>
      <c r="CA115" s="51"/>
      <c r="CB115" s="51"/>
      <c r="CC115" s="51"/>
      <c r="CD115" s="51"/>
      <c r="CE115" s="51"/>
      <c r="CF115" s="51"/>
      <c r="CG115" s="51"/>
      <c r="CH115" s="51"/>
      <c r="CI115" s="51"/>
      <c r="CJ115" s="51"/>
      <c r="CK115" s="51"/>
      <c r="CL115" s="51"/>
      <c r="CM115" s="51"/>
      <c r="CN115" s="51"/>
      <c r="CO115" s="51"/>
      <c r="CP115" s="51"/>
      <c r="CQ115" s="51"/>
      <c r="CR115" s="51"/>
      <c r="CS115" s="51"/>
      <c r="CT115" s="51"/>
      <c r="CU115" s="51"/>
      <c r="CV115" s="51"/>
      <c r="CW115" s="51"/>
      <c r="CX115" s="51"/>
      <c r="CY115" s="51"/>
      <c r="CZ115" s="51"/>
      <c r="DA115" s="51"/>
      <c r="DB115" s="51"/>
      <c r="DC115" s="51"/>
      <c r="DD115" s="51"/>
      <c r="DE115" s="51"/>
      <c r="DF115" s="51"/>
      <c r="DG115" s="51"/>
      <c r="DH115" s="51"/>
      <c r="DI115" s="51"/>
      <c r="DJ115" s="51"/>
      <c r="DK115" s="51"/>
      <c r="DL115" s="51"/>
      <c r="DM115" s="51"/>
      <c r="DN115" s="51"/>
      <c r="DO115" s="51"/>
      <c r="DP115" s="51"/>
      <c r="DQ115" s="51"/>
      <c r="DR115" s="51"/>
      <c r="DS115" s="51"/>
      <c r="DT115" s="51"/>
      <c r="DU115" s="51"/>
      <c r="DV115" s="51"/>
      <c r="DW115" s="51"/>
      <c r="DX115" s="51"/>
      <c r="DY115" s="51"/>
      <c r="DZ115" s="51"/>
      <c r="EA115" s="51"/>
      <c r="EB115" s="51"/>
      <c r="EC115" s="51"/>
      <c r="ED115" s="51"/>
      <c r="EE115" s="51"/>
      <c r="EF115" s="51"/>
      <c r="EG115" s="51"/>
      <c r="EH115" s="51"/>
      <c r="EI115" s="51"/>
      <c r="EJ115" s="51"/>
      <c r="EK115" s="51"/>
      <c r="EL115" s="51"/>
      <c r="EM115" s="51"/>
      <c r="EN115" s="51"/>
      <c r="EO115" s="51"/>
      <c r="EP115" s="51"/>
      <c r="EQ115" s="51"/>
      <c r="ER115" s="51"/>
      <c r="ES115" s="51"/>
      <c r="ET115" s="51"/>
      <c r="EU115" s="51"/>
      <c r="EV115" s="51"/>
      <c r="EW115" s="51"/>
      <c r="EX115" s="51"/>
      <c r="EY115" s="51"/>
      <c r="EZ115" s="51"/>
      <c r="FA115" s="51"/>
      <c r="FB115" s="51"/>
      <c r="FC115" s="51"/>
      <c r="FD115" s="51"/>
      <c r="FE115" s="51"/>
      <c r="FF115" s="51"/>
      <c r="FG115" s="51"/>
      <c r="FH115" s="51"/>
      <c r="FI115" s="51"/>
      <c r="FJ115" s="51"/>
      <c r="FK115" s="51"/>
      <c r="FL115" s="51"/>
      <c r="FM115" s="51"/>
      <c r="FN115" s="51"/>
      <c r="FO115" s="51"/>
      <c r="FP115" s="51"/>
      <c r="FQ115" s="51"/>
      <c r="FR115" s="51"/>
      <c r="FS115" s="51"/>
      <c r="FT115" s="51"/>
      <c r="FU115" s="51"/>
      <c r="FV115" s="51"/>
      <c r="FW115" s="51"/>
      <c r="FX115" s="51"/>
      <c r="FY115" s="51"/>
      <c r="FZ115" s="51"/>
      <c r="GA115" s="51"/>
      <c r="GB115" s="51"/>
      <c r="GC115" s="51"/>
      <c r="GD115" s="51"/>
      <c r="GE115" s="51"/>
      <c r="GF115" s="51"/>
      <c r="GG115" s="51"/>
      <c r="GH115" s="51"/>
      <c r="GI115" s="51"/>
      <c r="GJ115" s="51"/>
      <c r="GK115" s="51"/>
      <c r="GL115" s="51"/>
      <c r="GM115" s="51"/>
      <c r="GN115" s="51"/>
      <c r="GO115" s="51"/>
      <c r="GP115" s="51"/>
      <c r="GQ115" s="51"/>
      <c r="GR115" s="51"/>
      <c r="GS115" s="51"/>
      <c r="GT115" s="51"/>
      <c r="GU115" s="51"/>
      <c r="GV115" s="51"/>
      <c r="GW115" s="51"/>
      <c r="GX115" s="51"/>
      <c r="GY115" s="51"/>
      <c r="GZ115" s="51"/>
      <c r="HA115" s="51"/>
      <c r="HB115" s="51"/>
      <c r="HC115" s="51"/>
      <c r="HD115" s="51"/>
      <c r="HE115" s="51"/>
      <c r="HF115" s="51"/>
      <c r="HG115" s="51"/>
      <c r="HH115" s="51"/>
      <c r="HI115" s="51"/>
      <c r="HJ115" s="51"/>
      <c r="HK115" s="51"/>
      <c r="HL115" s="51"/>
      <c r="HM115" s="51"/>
      <c r="HN115" s="51"/>
      <c r="HO115" s="51"/>
      <c r="HP115" s="51"/>
      <c r="HQ115" s="51"/>
      <c r="HR115" s="51"/>
      <c r="HS115" s="51"/>
      <c r="HT115" s="51"/>
      <c r="HU115" s="51"/>
      <c r="HV115" s="51"/>
      <c r="HW115" s="51"/>
      <c r="HX115" s="51"/>
      <c r="HY115" s="51"/>
      <c r="HZ115" s="51"/>
      <c r="IA115" s="51"/>
      <c r="IB115" s="51"/>
      <c r="IC115" s="51"/>
      <c r="ID115" s="51"/>
      <c r="IE115" s="51"/>
      <c r="IF115" s="51"/>
      <c r="IG115" s="51"/>
      <c r="IH115" s="51"/>
      <c r="II115" s="51"/>
      <c r="IJ115" s="51"/>
      <c r="IK115" s="51"/>
      <c r="IL115" s="51"/>
      <c r="IM115" s="51"/>
      <c r="IN115" s="51"/>
      <c r="IO115" s="51"/>
      <c r="IP115" s="51"/>
      <c r="IQ115" s="51"/>
      <c r="IR115" s="51"/>
      <c r="IS115" s="51"/>
      <c r="IT115" s="51"/>
      <c r="IU115" s="51"/>
      <c r="IV115" s="51"/>
    </row>
    <row r="116" ht="14.25" spans="1:256">
      <c r="A116" s="89"/>
      <c r="B116" s="101"/>
      <c r="C116" s="91"/>
      <c r="D116" s="91"/>
      <c r="E116" s="93"/>
      <c r="F116" s="98"/>
      <c r="G116" s="129"/>
      <c r="H116" s="129"/>
      <c r="I116" s="124"/>
      <c r="J116" s="52"/>
      <c r="K116" s="52"/>
      <c r="L116" s="52"/>
      <c r="M116" s="52"/>
      <c r="N116" s="52"/>
      <c r="O116" s="52"/>
      <c r="P116" s="52"/>
      <c r="Q116" s="52"/>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c r="AZ116" s="52"/>
      <c r="BA116" s="52"/>
      <c r="BB116" s="52"/>
      <c r="BC116" s="52"/>
      <c r="BD116" s="52"/>
      <c r="BE116" s="52"/>
      <c r="BF116" s="52"/>
      <c r="BG116" s="52"/>
      <c r="BH116" s="52"/>
      <c r="BI116" s="52"/>
      <c r="BJ116" s="52"/>
      <c r="BK116" s="52"/>
      <c r="BL116" s="52"/>
      <c r="BM116" s="52"/>
      <c r="BN116" s="52"/>
      <c r="BO116" s="52"/>
      <c r="BP116" s="52"/>
      <c r="BQ116" s="52"/>
      <c r="BR116" s="52"/>
      <c r="BS116" s="52"/>
      <c r="BT116" s="52"/>
      <c r="BU116" s="52"/>
      <c r="BV116" s="52"/>
      <c r="BW116" s="52"/>
      <c r="BX116" s="52"/>
      <c r="BY116" s="52"/>
      <c r="BZ116" s="52"/>
      <c r="CA116" s="52"/>
      <c r="CB116" s="52"/>
      <c r="CC116" s="52"/>
      <c r="CD116" s="52"/>
      <c r="CE116" s="52"/>
      <c r="CF116" s="52"/>
      <c r="CG116" s="52"/>
      <c r="CH116" s="52"/>
      <c r="CI116" s="52"/>
      <c r="CJ116" s="52"/>
      <c r="CK116" s="52"/>
      <c r="CL116" s="52"/>
      <c r="CM116" s="52"/>
      <c r="CN116" s="52"/>
      <c r="CO116" s="52"/>
      <c r="CP116" s="52"/>
      <c r="CQ116" s="52"/>
      <c r="CR116" s="52"/>
      <c r="CS116" s="52"/>
      <c r="CT116" s="52"/>
      <c r="CU116" s="52"/>
      <c r="CV116" s="52"/>
      <c r="CW116" s="52"/>
      <c r="CX116" s="52"/>
      <c r="CY116" s="52"/>
      <c r="CZ116" s="52"/>
      <c r="DA116" s="52"/>
      <c r="DB116" s="52"/>
      <c r="DC116" s="52"/>
      <c r="DD116" s="52"/>
      <c r="DE116" s="52"/>
      <c r="DF116" s="52"/>
      <c r="DG116" s="52"/>
      <c r="DH116" s="52"/>
      <c r="DI116" s="52"/>
      <c r="DJ116" s="52"/>
      <c r="DK116" s="52"/>
      <c r="DL116" s="52"/>
      <c r="DM116" s="52"/>
      <c r="DN116" s="52"/>
      <c r="DO116" s="52"/>
      <c r="DP116" s="52"/>
      <c r="DQ116" s="52"/>
      <c r="DR116" s="52"/>
      <c r="DS116" s="52"/>
      <c r="DT116" s="52"/>
      <c r="DU116" s="52"/>
      <c r="DV116" s="52"/>
      <c r="DW116" s="52"/>
      <c r="DX116" s="52"/>
      <c r="DY116" s="52"/>
      <c r="DZ116" s="52"/>
      <c r="EA116" s="52"/>
      <c r="EB116" s="52"/>
      <c r="EC116" s="52"/>
      <c r="ED116" s="52"/>
      <c r="EE116" s="52"/>
      <c r="EF116" s="52"/>
      <c r="EG116" s="52"/>
      <c r="EH116" s="52"/>
      <c r="EI116" s="52"/>
      <c r="EJ116" s="52"/>
      <c r="EK116" s="52"/>
      <c r="EL116" s="52"/>
      <c r="EM116" s="52"/>
      <c r="EN116" s="52"/>
      <c r="EO116" s="52"/>
      <c r="EP116" s="52"/>
      <c r="EQ116" s="52"/>
      <c r="ER116" s="52"/>
      <c r="ES116" s="52"/>
      <c r="ET116" s="52"/>
      <c r="EU116" s="52"/>
      <c r="EV116" s="52"/>
      <c r="EW116" s="52"/>
      <c r="EX116" s="52"/>
      <c r="EY116" s="52"/>
      <c r="EZ116" s="52"/>
      <c r="FA116" s="52"/>
      <c r="FB116" s="52"/>
      <c r="FC116" s="52"/>
      <c r="FD116" s="52"/>
      <c r="FE116" s="52"/>
      <c r="FF116" s="52"/>
      <c r="FG116" s="52"/>
      <c r="FH116" s="52"/>
      <c r="FI116" s="52"/>
      <c r="FJ116" s="52"/>
      <c r="FK116" s="52"/>
      <c r="FL116" s="52"/>
      <c r="FM116" s="52"/>
      <c r="FN116" s="52"/>
      <c r="FO116" s="52"/>
      <c r="FP116" s="52"/>
      <c r="FQ116" s="52"/>
      <c r="FR116" s="52"/>
      <c r="FS116" s="52"/>
      <c r="FT116" s="52"/>
      <c r="FU116" s="52"/>
      <c r="FV116" s="52"/>
      <c r="FW116" s="52"/>
      <c r="FX116" s="52"/>
      <c r="FY116" s="52"/>
      <c r="FZ116" s="52"/>
      <c r="GA116" s="52"/>
      <c r="GB116" s="52"/>
      <c r="GC116" s="52"/>
      <c r="GD116" s="52"/>
      <c r="GE116" s="52"/>
      <c r="GF116" s="52"/>
      <c r="GG116" s="52"/>
      <c r="GH116" s="52"/>
      <c r="GI116" s="52"/>
      <c r="GJ116" s="52"/>
      <c r="GK116" s="52"/>
      <c r="GL116" s="52"/>
      <c r="GM116" s="52"/>
      <c r="GN116" s="52"/>
      <c r="GO116" s="52"/>
      <c r="GP116" s="52"/>
      <c r="GQ116" s="52"/>
      <c r="GR116" s="52"/>
      <c r="GS116" s="52"/>
      <c r="GT116" s="52"/>
      <c r="GU116" s="52"/>
      <c r="GV116" s="52"/>
      <c r="GW116" s="52"/>
      <c r="GX116" s="52"/>
      <c r="GY116" s="52"/>
      <c r="GZ116" s="52"/>
      <c r="HA116" s="52"/>
      <c r="HB116" s="52"/>
      <c r="HC116" s="52"/>
      <c r="HD116" s="52"/>
      <c r="HE116" s="52"/>
      <c r="HF116" s="52"/>
      <c r="HG116" s="52"/>
      <c r="HH116" s="52"/>
      <c r="HI116" s="52"/>
      <c r="HJ116" s="52"/>
      <c r="HK116" s="52"/>
      <c r="HL116" s="52"/>
      <c r="HM116" s="52"/>
      <c r="HN116" s="52"/>
      <c r="HO116" s="52"/>
      <c r="HP116" s="52"/>
      <c r="HQ116" s="52"/>
      <c r="HR116" s="52"/>
      <c r="HS116" s="52"/>
      <c r="HT116" s="52"/>
      <c r="HU116" s="52"/>
      <c r="HV116" s="52"/>
      <c r="HW116" s="52"/>
      <c r="HX116" s="52"/>
      <c r="HY116" s="52"/>
      <c r="HZ116" s="52"/>
      <c r="IA116" s="52"/>
      <c r="IB116" s="52"/>
      <c r="IC116" s="52"/>
      <c r="ID116" s="52"/>
      <c r="IE116" s="52"/>
      <c r="IF116" s="52"/>
      <c r="IG116" s="52"/>
      <c r="IH116" s="52"/>
      <c r="II116" s="52"/>
      <c r="IJ116" s="52"/>
      <c r="IK116" s="52"/>
      <c r="IL116" s="52"/>
      <c r="IM116" s="52"/>
      <c r="IN116" s="52"/>
      <c r="IO116" s="52"/>
      <c r="IP116" s="52"/>
      <c r="IQ116" s="52"/>
      <c r="IR116" s="52"/>
      <c r="IS116" s="52"/>
      <c r="IT116" s="52"/>
      <c r="IU116" s="52"/>
      <c r="IV116" s="52"/>
    </row>
    <row r="117" ht="14.25" spans="1:256">
      <c r="A117" s="89" t="s">
        <v>2114</v>
      </c>
      <c r="B117" s="90">
        <v>214</v>
      </c>
      <c r="C117" s="91" t="s">
        <v>2115</v>
      </c>
      <c r="D117" s="92"/>
      <c r="E117" s="93"/>
      <c r="F117" s="94"/>
      <c r="G117" s="95"/>
      <c r="H117" s="96"/>
      <c r="I117" s="123"/>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c r="BG117" s="52"/>
      <c r="BH117" s="52"/>
      <c r="BI117" s="52"/>
      <c r="BJ117" s="52"/>
      <c r="BK117" s="52"/>
      <c r="BL117" s="52"/>
      <c r="BM117" s="52"/>
      <c r="BN117" s="52"/>
      <c r="BO117" s="52"/>
      <c r="BP117" s="52"/>
      <c r="BQ117" s="52"/>
      <c r="BR117" s="52"/>
      <c r="BS117" s="52"/>
      <c r="BT117" s="52"/>
      <c r="BU117" s="52"/>
      <c r="BV117" s="52"/>
      <c r="BW117" s="52"/>
      <c r="BX117" s="52"/>
      <c r="BY117" s="52"/>
      <c r="BZ117" s="52"/>
      <c r="CA117" s="52"/>
      <c r="CB117" s="52"/>
      <c r="CC117" s="52"/>
      <c r="CD117" s="52"/>
      <c r="CE117" s="52"/>
      <c r="CF117" s="52"/>
      <c r="CG117" s="52"/>
      <c r="CH117" s="52"/>
      <c r="CI117" s="52"/>
      <c r="CJ117" s="52"/>
      <c r="CK117" s="52"/>
      <c r="CL117" s="52"/>
      <c r="CM117" s="52"/>
      <c r="CN117" s="52"/>
      <c r="CO117" s="52"/>
      <c r="CP117" s="52"/>
      <c r="CQ117" s="52"/>
      <c r="CR117" s="52"/>
      <c r="CS117" s="52"/>
      <c r="CT117" s="52"/>
      <c r="CU117" s="52"/>
      <c r="CV117" s="52"/>
      <c r="CW117" s="52"/>
      <c r="CX117" s="52"/>
      <c r="CY117" s="52"/>
      <c r="CZ117" s="52"/>
      <c r="DA117" s="52"/>
      <c r="DB117" s="52"/>
      <c r="DC117" s="52"/>
      <c r="DD117" s="52"/>
      <c r="DE117" s="52"/>
      <c r="DF117" s="52"/>
      <c r="DG117" s="52"/>
      <c r="DH117" s="52"/>
      <c r="DI117" s="52"/>
      <c r="DJ117" s="52"/>
      <c r="DK117" s="52"/>
      <c r="DL117" s="52"/>
      <c r="DM117" s="52"/>
      <c r="DN117" s="52"/>
      <c r="DO117" s="52"/>
      <c r="DP117" s="52"/>
      <c r="DQ117" s="52"/>
      <c r="DR117" s="52"/>
      <c r="DS117" s="52"/>
      <c r="DT117" s="52"/>
      <c r="DU117" s="52"/>
      <c r="DV117" s="52"/>
      <c r="DW117" s="52"/>
      <c r="DX117" s="52"/>
      <c r="DY117" s="52"/>
      <c r="DZ117" s="52"/>
      <c r="EA117" s="52"/>
      <c r="EB117" s="52"/>
      <c r="EC117" s="52"/>
      <c r="ED117" s="52"/>
      <c r="EE117" s="52"/>
      <c r="EF117" s="52"/>
      <c r="EG117" s="52"/>
      <c r="EH117" s="52"/>
      <c r="EI117" s="52"/>
      <c r="EJ117" s="52"/>
      <c r="EK117" s="52"/>
      <c r="EL117" s="52"/>
      <c r="EM117" s="52"/>
      <c r="EN117" s="52"/>
      <c r="EO117" s="52"/>
      <c r="EP117" s="52"/>
      <c r="EQ117" s="52"/>
      <c r="ER117" s="52"/>
      <c r="ES117" s="52"/>
      <c r="ET117" s="52"/>
      <c r="EU117" s="52"/>
      <c r="EV117" s="52"/>
      <c r="EW117" s="52"/>
      <c r="EX117" s="52"/>
      <c r="EY117" s="52"/>
      <c r="EZ117" s="52"/>
      <c r="FA117" s="52"/>
      <c r="FB117" s="52"/>
      <c r="FC117" s="52"/>
      <c r="FD117" s="52"/>
      <c r="FE117" s="52"/>
      <c r="FF117" s="52"/>
      <c r="FG117" s="52"/>
      <c r="FH117" s="52"/>
      <c r="FI117" s="52"/>
      <c r="FJ117" s="52"/>
      <c r="FK117" s="52"/>
      <c r="FL117" s="52"/>
      <c r="FM117" s="52"/>
      <c r="FN117" s="52"/>
      <c r="FO117" s="52"/>
      <c r="FP117" s="52"/>
      <c r="FQ117" s="52"/>
      <c r="FR117" s="52"/>
      <c r="FS117" s="52"/>
      <c r="FT117" s="52"/>
      <c r="FU117" s="52"/>
      <c r="FV117" s="52"/>
      <c r="FW117" s="52"/>
      <c r="FX117" s="52"/>
      <c r="FY117" s="52"/>
      <c r="FZ117" s="52"/>
      <c r="GA117" s="52"/>
      <c r="GB117" s="52"/>
      <c r="GC117" s="52"/>
      <c r="GD117" s="52"/>
      <c r="GE117" s="52"/>
      <c r="GF117" s="52"/>
      <c r="GG117" s="52"/>
      <c r="GH117" s="52"/>
      <c r="GI117" s="52"/>
      <c r="GJ117" s="52"/>
      <c r="GK117" s="52"/>
      <c r="GL117" s="52"/>
      <c r="GM117" s="52"/>
      <c r="GN117" s="52"/>
      <c r="GO117" s="52"/>
      <c r="GP117" s="52"/>
      <c r="GQ117" s="52"/>
      <c r="GR117" s="52"/>
      <c r="GS117" s="52"/>
      <c r="GT117" s="52"/>
      <c r="GU117" s="52"/>
      <c r="GV117" s="52"/>
      <c r="GW117" s="52"/>
      <c r="GX117" s="52"/>
      <c r="GY117" s="52"/>
      <c r="GZ117" s="52"/>
      <c r="HA117" s="52"/>
      <c r="HB117" s="52"/>
      <c r="HC117" s="52"/>
      <c r="HD117" s="52"/>
      <c r="HE117" s="52"/>
      <c r="HF117" s="52"/>
      <c r="HG117" s="52"/>
      <c r="HH117" s="52"/>
      <c r="HI117" s="52"/>
      <c r="HJ117" s="52"/>
      <c r="HK117" s="52"/>
      <c r="HL117" s="52"/>
      <c r="HM117" s="52"/>
      <c r="HN117" s="52"/>
      <c r="HO117" s="52"/>
      <c r="HP117" s="52"/>
      <c r="HQ117" s="52"/>
      <c r="HR117" s="52"/>
      <c r="HS117" s="52"/>
      <c r="HT117" s="52"/>
      <c r="HU117" s="52"/>
      <c r="HV117" s="52"/>
      <c r="HW117" s="52"/>
      <c r="HX117" s="52"/>
      <c r="HY117" s="52"/>
      <c r="HZ117" s="52"/>
      <c r="IA117" s="52"/>
      <c r="IB117" s="52"/>
      <c r="IC117" s="52"/>
      <c r="ID117" s="52"/>
      <c r="IE117" s="52"/>
      <c r="IF117" s="52"/>
      <c r="IG117" s="52"/>
      <c r="IH117" s="52"/>
      <c r="II117" s="52"/>
      <c r="IJ117" s="52"/>
      <c r="IK117" s="52"/>
      <c r="IL117" s="52"/>
      <c r="IM117" s="52"/>
      <c r="IN117" s="52"/>
      <c r="IO117" s="52"/>
      <c r="IP117" s="52"/>
      <c r="IQ117" s="52"/>
      <c r="IR117" s="52"/>
      <c r="IS117" s="52"/>
      <c r="IT117" s="52"/>
      <c r="IU117" s="52"/>
      <c r="IV117" s="52"/>
    </row>
    <row r="118" ht="14.25" spans="1:256">
      <c r="A118" s="89"/>
      <c r="B118" s="101"/>
      <c r="C118" s="91"/>
      <c r="D118" s="91"/>
      <c r="E118" s="93"/>
      <c r="F118" s="98"/>
      <c r="G118" s="129"/>
      <c r="H118" s="129"/>
      <c r="I118" s="124"/>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c r="BG118" s="52"/>
      <c r="BH118" s="52"/>
      <c r="BI118" s="52"/>
      <c r="BJ118" s="52"/>
      <c r="BK118" s="52"/>
      <c r="BL118" s="52"/>
      <c r="BM118" s="52"/>
      <c r="BN118" s="52"/>
      <c r="BO118" s="52"/>
      <c r="BP118" s="52"/>
      <c r="BQ118" s="52"/>
      <c r="BR118" s="52"/>
      <c r="BS118" s="52"/>
      <c r="BT118" s="52"/>
      <c r="BU118" s="52"/>
      <c r="BV118" s="52"/>
      <c r="BW118" s="52"/>
      <c r="BX118" s="52"/>
      <c r="BY118" s="52"/>
      <c r="BZ118" s="52"/>
      <c r="CA118" s="52"/>
      <c r="CB118" s="52"/>
      <c r="CC118" s="52"/>
      <c r="CD118" s="52"/>
      <c r="CE118" s="52"/>
      <c r="CF118" s="52"/>
      <c r="CG118" s="52"/>
      <c r="CH118" s="52"/>
      <c r="CI118" s="52"/>
      <c r="CJ118" s="52"/>
      <c r="CK118" s="52"/>
      <c r="CL118" s="52"/>
      <c r="CM118" s="52"/>
      <c r="CN118" s="52"/>
      <c r="CO118" s="52"/>
      <c r="CP118" s="52"/>
      <c r="CQ118" s="52"/>
      <c r="CR118" s="52"/>
      <c r="CS118" s="52"/>
      <c r="CT118" s="52"/>
      <c r="CU118" s="52"/>
      <c r="CV118" s="52"/>
      <c r="CW118" s="52"/>
      <c r="CX118" s="52"/>
      <c r="CY118" s="52"/>
      <c r="CZ118" s="52"/>
      <c r="DA118" s="52"/>
      <c r="DB118" s="52"/>
      <c r="DC118" s="52"/>
      <c r="DD118" s="52"/>
      <c r="DE118" s="52"/>
      <c r="DF118" s="52"/>
      <c r="DG118" s="52"/>
      <c r="DH118" s="52"/>
      <c r="DI118" s="52"/>
      <c r="DJ118" s="52"/>
      <c r="DK118" s="52"/>
      <c r="DL118" s="52"/>
      <c r="DM118" s="52"/>
      <c r="DN118" s="52"/>
      <c r="DO118" s="52"/>
      <c r="DP118" s="52"/>
      <c r="DQ118" s="52"/>
      <c r="DR118" s="52"/>
      <c r="DS118" s="52"/>
      <c r="DT118" s="52"/>
      <c r="DU118" s="52"/>
      <c r="DV118" s="52"/>
      <c r="DW118" s="52"/>
      <c r="DX118" s="52"/>
      <c r="DY118" s="52"/>
      <c r="DZ118" s="52"/>
      <c r="EA118" s="52"/>
      <c r="EB118" s="52"/>
      <c r="EC118" s="52"/>
      <c r="ED118" s="52"/>
      <c r="EE118" s="52"/>
      <c r="EF118" s="52"/>
      <c r="EG118" s="52"/>
      <c r="EH118" s="52"/>
      <c r="EI118" s="52"/>
      <c r="EJ118" s="52"/>
      <c r="EK118" s="52"/>
      <c r="EL118" s="52"/>
      <c r="EM118" s="52"/>
      <c r="EN118" s="52"/>
      <c r="EO118" s="52"/>
      <c r="EP118" s="52"/>
      <c r="EQ118" s="52"/>
      <c r="ER118" s="52"/>
      <c r="ES118" s="52"/>
      <c r="ET118" s="52"/>
      <c r="EU118" s="52"/>
      <c r="EV118" s="52"/>
      <c r="EW118" s="52"/>
      <c r="EX118" s="52"/>
      <c r="EY118" s="52"/>
      <c r="EZ118" s="52"/>
      <c r="FA118" s="52"/>
      <c r="FB118" s="52"/>
      <c r="FC118" s="52"/>
      <c r="FD118" s="52"/>
      <c r="FE118" s="52"/>
      <c r="FF118" s="52"/>
      <c r="FG118" s="52"/>
      <c r="FH118" s="52"/>
      <c r="FI118" s="52"/>
      <c r="FJ118" s="52"/>
      <c r="FK118" s="52"/>
      <c r="FL118" s="52"/>
      <c r="FM118" s="52"/>
      <c r="FN118" s="52"/>
      <c r="FO118" s="52"/>
      <c r="FP118" s="52"/>
      <c r="FQ118" s="52"/>
      <c r="FR118" s="52"/>
      <c r="FS118" s="52"/>
      <c r="FT118" s="52"/>
      <c r="FU118" s="52"/>
      <c r="FV118" s="52"/>
      <c r="FW118" s="52"/>
      <c r="FX118" s="52"/>
      <c r="FY118" s="52"/>
      <c r="FZ118" s="52"/>
      <c r="GA118" s="52"/>
      <c r="GB118" s="52"/>
      <c r="GC118" s="52"/>
      <c r="GD118" s="52"/>
      <c r="GE118" s="52"/>
      <c r="GF118" s="52"/>
      <c r="GG118" s="52"/>
      <c r="GH118" s="52"/>
      <c r="GI118" s="52"/>
      <c r="GJ118" s="52"/>
      <c r="GK118" s="52"/>
      <c r="GL118" s="52"/>
      <c r="GM118" s="52"/>
      <c r="GN118" s="52"/>
      <c r="GO118" s="52"/>
      <c r="GP118" s="52"/>
      <c r="GQ118" s="52"/>
      <c r="GR118" s="52"/>
      <c r="GS118" s="52"/>
      <c r="GT118" s="52"/>
      <c r="GU118" s="52"/>
      <c r="GV118" s="52"/>
      <c r="GW118" s="52"/>
      <c r="GX118" s="52"/>
      <c r="GY118" s="52"/>
      <c r="GZ118" s="52"/>
      <c r="HA118" s="52"/>
      <c r="HB118" s="52"/>
      <c r="HC118" s="52"/>
      <c r="HD118" s="52"/>
      <c r="HE118" s="52"/>
      <c r="HF118" s="52"/>
      <c r="HG118" s="52"/>
      <c r="HH118" s="52"/>
      <c r="HI118" s="52"/>
      <c r="HJ118" s="52"/>
      <c r="HK118" s="52"/>
      <c r="HL118" s="52"/>
      <c r="HM118" s="52"/>
      <c r="HN118" s="52"/>
      <c r="HO118" s="52"/>
      <c r="HP118" s="52"/>
      <c r="HQ118" s="52"/>
      <c r="HR118" s="52"/>
      <c r="HS118" s="52"/>
      <c r="HT118" s="52"/>
      <c r="HU118" s="52"/>
      <c r="HV118" s="52"/>
      <c r="HW118" s="52"/>
      <c r="HX118" s="52"/>
      <c r="HY118" s="52"/>
      <c r="HZ118" s="52"/>
      <c r="IA118" s="52"/>
      <c r="IB118" s="52"/>
      <c r="IC118" s="52"/>
      <c r="ID118" s="52"/>
      <c r="IE118" s="52"/>
      <c r="IF118" s="52"/>
      <c r="IG118" s="52"/>
      <c r="IH118" s="52"/>
      <c r="II118" s="52"/>
      <c r="IJ118" s="52"/>
      <c r="IK118" s="52"/>
      <c r="IL118" s="52"/>
      <c r="IM118" s="52"/>
      <c r="IN118" s="52"/>
      <c r="IO118" s="52"/>
      <c r="IP118" s="52"/>
      <c r="IQ118" s="52"/>
      <c r="IR118" s="52"/>
      <c r="IS118" s="52"/>
      <c r="IT118" s="52"/>
      <c r="IU118" s="52"/>
      <c r="IV118" s="52"/>
    </row>
    <row r="119" ht="14.25" spans="1:256">
      <c r="A119" s="111"/>
      <c r="B119" s="101"/>
      <c r="C119" s="91"/>
      <c r="D119" s="91"/>
      <c r="E119" s="93"/>
      <c r="F119" s="132"/>
      <c r="G119" s="129"/>
      <c r="H119" s="129"/>
      <c r="I119" s="124"/>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c r="BG119" s="52"/>
      <c r="BH119" s="52"/>
      <c r="BI119" s="52"/>
      <c r="BJ119" s="52"/>
      <c r="BK119" s="52"/>
      <c r="BL119" s="52"/>
      <c r="BM119" s="52"/>
      <c r="BN119" s="52"/>
      <c r="BO119" s="52"/>
      <c r="BP119" s="52"/>
      <c r="BQ119" s="52"/>
      <c r="BR119" s="52"/>
      <c r="BS119" s="52"/>
      <c r="BT119" s="52"/>
      <c r="BU119" s="52"/>
      <c r="BV119" s="52"/>
      <c r="BW119" s="52"/>
      <c r="BX119" s="52"/>
      <c r="BY119" s="52"/>
      <c r="BZ119" s="52"/>
      <c r="CA119" s="52"/>
      <c r="CB119" s="52"/>
      <c r="CC119" s="52"/>
      <c r="CD119" s="52"/>
      <c r="CE119" s="52"/>
      <c r="CF119" s="52"/>
      <c r="CG119" s="52"/>
      <c r="CH119" s="52"/>
      <c r="CI119" s="52"/>
      <c r="CJ119" s="52"/>
      <c r="CK119" s="52"/>
      <c r="CL119" s="52"/>
      <c r="CM119" s="52"/>
      <c r="CN119" s="52"/>
      <c r="CO119" s="52"/>
      <c r="CP119" s="52"/>
      <c r="CQ119" s="52"/>
      <c r="CR119" s="52"/>
      <c r="CS119" s="52"/>
      <c r="CT119" s="52"/>
      <c r="CU119" s="52"/>
      <c r="CV119" s="52"/>
      <c r="CW119" s="52"/>
      <c r="CX119" s="52"/>
      <c r="CY119" s="52"/>
      <c r="CZ119" s="52"/>
      <c r="DA119" s="52"/>
      <c r="DB119" s="52"/>
      <c r="DC119" s="52"/>
      <c r="DD119" s="52"/>
      <c r="DE119" s="52"/>
      <c r="DF119" s="52"/>
      <c r="DG119" s="52"/>
      <c r="DH119" s="52"/>
      <c r="DI119" s="52"/>
      <c r="DJ119" s="52"/>
      <c r="DK119" s="52"/>
      <c r="DL119" s="52"/>
      <c r="DM119" s="52"/>
      <c r="DN119" s="52"/>
      <c r="DO119" s="52"/>
      <c r="DP119" s="52"/>
      <c r="DQ119" s="52"/>
      <c r="DR119" s="52"/>
      <c r="DS119" s="52"/>
      <c r="DT119" s="52"/>
      <c r="DU119" s="52"/>
      <c r="DV119" s="52"/>
      <c r="DW119" s="52"/>
      <c r="DX119" s="52"/>
      <c r="DY119" s="52"/>
      <c r="DZ119" s="52"/>
      <c r="EA119" s="52"/>
      <c r="EB119" s="52"/>
      <c r="EC119" s="52"/>
      <c r="ED119" s="52"/>
      <c r="EE119" s="52"/>
      <c r="EF119" s="52"/>
      <c r="EG119" s="52"/>
      <c r="EH119" s="52"/>
      <c r="EI119" s="52"/>
      <c r="EJ119" s="52"/>
      <c r="EK119" s="52"/>
      <c r="EL119" s="52"/>
      <c r="EM119" s="52"/>
      <c r="EN119" s="52"/>
      <c r="EO119" s="52"/>
      <c r="EP119" s="52"/>
      <c r="EQ119" s="52"/>
      <c r="ER119" s="52"/>
      <c r="ES119" s="52"/>
      <c r="ET119" s="52"/>
      <c r="EU119" s="52"/>
      <c r="EV119" s="52"/>
      <c r="EW119" s="52"/>
      <c r="EX119" s="52"/>
      <c r="EY119" s="52"/>
      <c r="EZ119" s="52"/>
      <c r="FA119" s="52"/>
      <c r="FB119" s="52"/>
      <c r="FC119" s="52"/>
      <c r="FD119" s="52"/>
      <c r="FE119" s="52"/>
      <c r="FF119" s="52"/>
      <c r="FG119" s="52"/>
      <c r="FH119" s="52"/>
      <c r="FI119" s="52"/>
      <c r="FJ119" s="52"/>
      <c r="FK119" s="52"/>
      <c r="FL119" s="52"/>
      <c r="FM119" s="52"/>
      <c r="FN119" s="52"/>
      <c r="FO119" s="52"/>
      <c r="FP119" s="52"/>
      <c r="FQ119" s="52"/>
      <c r="FR119" s="52"/>
      <c r="FS119" s="52"/>
      <c r="FT119" s="52"/>
      <c r="FU119" s="52"/>
      <c r="FV119" s="52"/>
      <c r="FW119" s="52"/>
      <c r="FX119" s="52"/>
      <c r="FY119" s="52"/>
      <c r="FZ119" s="52"/>
      <c r="GA119" s="52"/>
      <c r="GB119" s="52"/>
      <c r="GC119" s="52"/>
      <c r="GD119" s="52"/>
      <c r="GE119" s="52"/>
      <c r="GF119" s="52"/>
      <c r="GG119" s="52"/>
      <c r="GH119" s="52"/>
      <c r="GI119" s="52"/>
      <c r="GJ119" s="52"/>
      <c r="GK119" s="52"/>
      <c r="GL119" s="52"/>
      <c r="GM119" s="52"/>
      <c r="GN119" s="52"/>
      <c r="GO119" s="52"/>
      <c r="GP119" s="52"/>
      <c r="GQ119" s="52"/>
      <c r="GR119" s="52"/>
      <c r="GS119" s="52"/>
      <c r="GT119" s="52"/>
      <c r="GU119" s="52"/>
      <c r="GV119" s="52"/>
      <c r="GW119" s="52"/>
      <c r="GX119" s="52"/>
      <c r="GY119" s="52"/>
      <c r="GZ119" s="52"/>
      <c r="HA119" s="52"/>
      <c r="HB119" s="52"/>
      <c r="HC119" s="52"/>
      <c r="HD119" s="52"/>
      <c r="HE119" s="52"/>
      <c r="HF119" s="52"/>
      <c r="HG119" s="52"/>
      <c r="HH119" s="52"/>
      <c r="HI119" s="52"/>
      <c r="HJ119" s="52"/>
      <c r="HK119" s="52"/>
      <c r="HL119" s="52"/>
      <c r="HM119" s="52"/>
      <c r="HN119" s="52"/>
      <c r="HO119" s="52"/>
      <c r="HP119" s="52"/>
      <c r="HQ119" s="52"/>
      <c r="HR119" s="52"/>
      <c r="HS119" s="52"/>
      <c r="HT119" s="52"/>
      <c r="HU119" s="52"/>
      <c r="HV119" s="52"/>
      <c r="HW119" s="52"/>
      <c r="HX119" s="52"/>
      <c r="HY119" s="52"/>
      <c r="HZ119" s="52"/>
      <c r="IA119" s="52"/>
      <c r="IB119" s="52"/>
      <c r="IC119" s="52"/>
      <c r="ID119" s="52"/>
      <c r="IE119" s="52"/>
      <c r="IF119" s="52"/>
      <c r="IG119" s="52"/>
      <c r="IH119" s="52"/>
      <c r="II119" s="52"/>
      <c r="IJ119" s="52"/>
      <c r="IK119" s="52"/>
      <c r="IL119" s="52"/>
      <c r="IM119" s="52"/>
      <c r="IN119" s="52"/>
      <c r="IO119" s="52"/>
      <c r="IP119" s="52"/>
      <c r="IQ119" s="52"/>
      <c r="IR119" s="52"/>
      <c r="IS119" s="52"/>
      <c r="IT119" s="52"/>
      <c r="IU119" s="52"/>
      <c r="IV119" s="52"/>
    </row>
    <row r="120" ht="14.25" spans="1:256">
      <c r="A120" s="111" t="s">
        <v>2116</v>
      </c>
      <c r="B120" s="90">
        <v>214</v>
      </c>
      <c r="C120" s="91" t="s">
        <v>2110</v>
      </c>
      <c r="D120" s="91"/>
      <c r="E120" s="93"/>
      <c r="F120" s="132"/>
      <c r="G120" s="129"/>
      <c r="H120" s="129"/>
      <c r="I120" s="124"/>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c r="BH120" s="52"/>
      <c r="BI120" s="52"/>
      <c r="BJ120" s="52"/>
      <c r="BK120" s="52"/>
      <c r="BL120" s="52"/>
      <c r="BM120" s="52"/>
      <c r="BN120" s="52"/>
      <c r="BO120" s="52"/>
      <c r="BP120" s="52"/>
      <c r="BQ120" s="52"/>
      <c r="BR120" s="52"/>
      <c r="BS120" s="52"/>
      <c r="BT120" s="52"/>
      <c r="BU120" s="52"/>
      <c r="BV120" s="52"/>
      <c r="BW120" s="52"/>
      <c r="BX120" s="52"/>
      <c r="BY120" s="52"/>
      <c r="BZ120" s="52"/>
      <c r="CA120" s="52"/>
      <c r="CB120" s="52"/>
      <c r="CC120" s="52"/>
      <c r="CD120" s="52"/>
      <c r="CE120" s="52"/>
      <c r="CF120" s="52"/>
      <c r="CG120" s="52"/>
      <c r="CH120" s="52"/>
      <c r="CI120" s="52"/>
      <c r="CJ120" s="52"/>
      <c r="CK120" s="52"/>
      <c r="CL120" s="52"/>
      <c r="CM120" s="52"/>
      <c r="CN120" s="52"/>
      <c r="CO120" s="52"/>
      <c r="CP120" s="52"/>
      <c r="CQ120" s="52"/>
      <c r="CR120" s="52"/>
      <c r="CS120" s="52"/>
      <c r="CT120" s="52"/>
      <c r="CU120" s="52"/>
      <c r="CV120" s="52"/>
      <c r="CW120" s="52"/>
      <c r="CX120" s="52"/>
      <c r="CY120" s="52"/>
      <c r="CZ120" s="52"/>
      <c r="DA120" s="52"/>
      <c r="DB120" s="52"/>
      <c r="DC120" s="52"/>
      <c r="DD120" s="52"/>
      <c r="DE120" s="52"/>
      <c r="DF120" s="52"/>
      <c r="DG120" s="52"/>
      <c r="DH120" s="52"/>
      <c r="DI120" s="52"/>
      <c r="DJ120" s="52"/>
      <c r="DK120" s="52"/>
      <c r="DL120" s="52"/>
      <c r="DM120" s="52"/>
      <c r="DN120" s="52"/>
      <c r="DO120" s="52"/>
      <c r="DP120" s="52"/>
      <c r="DQ120" s="52"/>
      <c r="DR120" s="52"/>
      <c r="DS120" s="52"/>
      <c r="DT120" s="52"/>
      <c r="DU120" s="52"/>
      <c r="DV120" s="52"/>
      <c r="DW120" s="52"/>
      <c r="DX120" s="52"/>
      <c r="DY120" s="52"/>
      <c r="DZ120" s="52"/>
      <c r="EA120" s="52"/>
      <c r="EB120" s="52"/>
      <c r="EC120" s="52"/>
      <c r="ED120" s="52"/>
      <c r="EE120" s="52"/>
      <c r="EF120" s="52"/>
      <c r="EG120" s="52"/>
      <c r="EH120" s="52"/>
      <c r="EI120" s="52"/>
      <c r="EJ120" s="52"/>
      <c r="EK120" s="52"/>
      <c r="EL120" s="52"/>
      <c r="EM120" s="52"/>
      <c r="EN120" s="52"/>
      <c r="EO120" s="52"/>
      <c r="EP120" s="52"/>
      <c r="EQ120" s="52"/>
      <c r="ER120" s="52"/>
      <c r="ES120" s="52"/>
      <c r="ET120" s="52"/>
      <c r="EU120" s="52"/>
      <c r="EV120" s="52"/>
      <c r="EW120" s="52"/>
      <c r="EX120" s="52"/>
      <c r="EY120" s="52"/>
      <c r="EZ120" s="52"/>
      <c r="FA120" s="52"/>
      <c r="FB120" s="52"/>
      <c r="FC120" s="52"/>
      <c r="FD120" s="52"/>
      <c r="FE120" s="52"/>
      <c r="FF120" s="52"/>
      <c r="FG120" s="52"/>
      <c r="FH120" s="52"/>
      <c r="FI120" s="52"/>
      <c r="FJ120" s="52"/>
      <c r="FK120" s="52"/>
      <c r="FL120" s="52"/>
      <c r="FM120" s="52"/>
      <c r="FN120" s="52"/>
      <c r="FO120" s="52"/>
      <c r="FP120" s="52"/>
      <c r="FQ120" s="52"/>
      <c r="FR120" s="52"/>
      <c r="FS120" s="52"/>
      <c r="FT120" s="52"/>
      <c r="FU120" s="52"/>
      <c r="FV120" s="52"/>
      <c r="FW120" s="52"/>
      <c r="FX120" s="52"/>
      <c r="FY120" s="52"/>
      <c r="FZ120" s="52"/>
      <c r="GA120" s="52"/>
      <c r="GB120" s="52"/>
      <c r="GC120" s="52"/>
      <c r="GD120" s="52"/>
      <c r="GE120" s="52"/>
      <c r="GF120" s="52"/>
      <c r="GG120" s="52"/>
      <c r="GH120" s="52"/>
      <c r="GI120" s="52"/>
      <c r="GJ120" s="52"/>
      <c r="GK120" s="52"/>
      <c r="GL120" s="52"/>
      <c r="GM120" s="52"/>
      <c r="GN120" s="52"/>
      <c r="GO120" s="52"/>
      <c r="GP120" s="52"/>
      <c r="GQ120" s="52"/>
      <c r="GR120" s="52"/>
      <c r="GS120" s="52"/>
      <c r="GT120" s="52"/>
      <c r="GU120" s="52"/>
      <c r="GV120" s="52"/>
      <c r="GW120" s="52"/>
      <c r="GX120" s="52"/>
      <c r="GY120" s="52"/>
      <c r="GZ120" s="52"/>
      <c r="HA120" s="52"/>
      <c r="HB120" s="52"/>
      <c r="HC120" s="52"/>
      <c r="HD120" s="52"/>
      <c r="HE120" s="52"/>
      <c r="HF120" s="52"/>
      <c r="HG120" s="52"/>
      <c r="HH120" s="52"/>
      <c r="HI120" s="52"/>
      <c r="HJ120" s="52"/>
      <c r="HK120" s="52"/>
      <c r="HL120" s="52"/>
      <c r="HM120" s="52"/>
      <c r="HN120" s="52"/>
      <c r="HO120" s="52"/>
      <c r="HP120" s="52"/>
      <c r="HQ120" s="52"/>
      <c r="HR120" s="52"/>
      <c r="HS120" s="52"/>
      <c r="HT120" s="52"/>
      <c r="HU120" s="52"/>
      <c r="HV120" s="52"/>
      <c r="HW120" s="52"/>
      <c r="HX120" s="52"/>
      <c r="HY120" s="52"/>
      <c r="HZ120" s="52"/>
      <c r="IA120" s="52"/>
      <c r="IB120" s="52"/>
      <c r="IC120" s="52"/>
      <c r="ID120" s="52"/>
      <c r="IE120" s="52"/>
      <c r="IF120" s="52"/>
      <c r="IG120" s="52"/>
      <c r="IH120" s="52"/>
      <c r="II120" s="52"/>
      <c r="IJ120" s="52"/>
      <c r="IK120" s="52"/>
      <c r="IL120" s="52"/>
      <c r="IM120" s="52"/>
      <c r="IN120" s="52"/>
      <c r="IO120" s="52"/>
      <c r="IP120" s="52"/>
      <c r="IQ120" s="52"/>
      <c r="IR120" s="52"/>
      <c r="IS120" s="52"/>
      <c r="IT120" s="52"/>
      <c r="IU120" s="52"/>
      <c r="IV120" s="52"/>
    </row>
    <row r="121" ht="14.25" spans="1:256">
      <c r="A121" s="111"/>
      <c r="B121" s="101"/>
      <c r="C121" s="91"/>
      <c r="D121" s="91"/>
      <c r="E121" s="93"/>
      <c r="F121" s="132"/>
      <c r="G121" s="129"/>
      <c r="H121" s="129"/>
      <c r="I121" s="124"/>
      <c r="J121" s="52"/>
      <c r="K121" s="52"/>
      <c r="L121" s="52"/>
      <c r="M121" s="52"/>
      <c r="N121" s="52"/>
      <c r="O121" s="52"/>
      <c r="P121" s="52"/>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c r="AZ121" s="52"/>
      <c r="BA121" s="52"/>
      <c r="BB121" s="52"/>
      <c r="BC121" s="52"/>
      <c r="BD121" s="52"/>
      <c r="BE121" s="52"/>
      <c r="BF121" s="52"/>
      <c r="BG121" s="52"/>
      <c r="BH121" s="52"/>
      <c r="BI121" s="52"/>
      <c r="BJ121" s="52"/>
      <c r="BK121" s="52"/>
      <c r="BL121" s="52"/>
      <c r="BM121" s="52"/>
      <c r="BN121" s="52"/>
      <c r="BO121" s="52"/>
      <c r="BP121" s="52"/>
      <c r="BQ121" s="52"/>
      <c r="BR121" s="52"/>
      <c r="BS121" s="52"/>
      <c r="BT121" s="52"/>
      <c r="BU121" s="52"/>
      <c r="BV121" s="52"/>
      <c r="BW121" s="52"/>
      <c r="BX121" s="52"/>
      <c r="BY121" s="52"/>
      <c r="BZ121" s="52"/>
      <c r="CA121" s="52"/>
      <c r="CB121" s="52"/>
      <c r="CC121" s="52"/>
      <c r="CD121" s="52"/>
      <c r="CE121" s="52"/>
      <c r="CF121" s="52"/>
      <c r="CG121" s="52"/>
      <c r="CH121" s="52"/>
      <c r="CI121" s="52"/>
      <c r="CJ121" s="52"/>
      <c r="CK121" s="52"/>
      <c r="CL121" s="52"/>
      <c r="CM121" s="52"/>
      <c r="CN121" s="52"/>
      <c r="CO121" s="52"/>
      <c r="CP121" s="52"/>
      <c r="CQ121" s="52"/>
      <c r="CR121" s="52"/>
      <c r="CS121" s="52"/>
      <c r="CT121" s="52"/>
      <c r="CU121" s="52"/>
      <c r="CV121" s="52"/>
      <c r="CW121" s="52"/>
      <c r="CX121" s="52"/>
      <c r="CY121" s="52"/>
      <c r="CZ121" s="52"/>
      <c r="DA121" s="52"/>
      <c r="DB121" s="52"/>
      <c r="DC121" s="52"/>
      <c r="DD121" s="52"/>
      <c r="DE121" s="52"/>
      <c r="DF121" s="52"/>
      <c r="DG121" s="52"/>
      <c r="DH121" s="52"/>
      <c r="DI121" s="52"/>
      <c r="DJ121" s="52"/>
      <c r="DK121" s="52"/>
      <c r="DL121" s="52"/>
      <c r="DM121" s="52"/>
      <c r="DN121" s="52"/>
      <c r="DO121" s="52"/>
      <c r="DP121" s="52"/>
      <c r="DQ121" s="52"/>
      <c r="DR121" s="52"/>
      <c r="DS121" s="52"/>
      <c r="DT121" s="52"/>
      <c r="DU121" s="52"/>
      <c r="DV121" s="52"/>
      <c r="DW121" s="52"/>
      <c r="DX121" s="52"/>
      <c r="DY121" s="52"/>
      <c r="DZ121" s="52"/>
      <c r="EA121" s="52"/>
      <c r="EB121" s="52"/>
      <c r="EC121" s="52"/>
      <c r="ED121" s="52"/>
      <c r="EE121" s="52"/>
      <c r="EF121" s="52"/>
      <c r="EG121" s="52"/>
      <c r="EH121" s="52"/>
      <c r="EI121" s="52"/>
      <c r="EJ121" s="52"/>
      <c r="EK121" s="52"/>
      <c r="EL121" s="52"/>
      <c r="EM121" s="52"/>
      <c r="EN121" s="52"/>
      <c r="EO121" s="52"/>
      <c r="EP121" s="52"/>
      <c r="EQ121" s="52"/>
      <c r="ER121" s="52"/>
      <c r="ES121" s="52"/>
      <c r="ET121" s="52"/>
      <c r="EU121" s="52"/>
      <c r="EV121" s="52"/>
      <c r="EW121" s="52"/>
      <c r="EX121" s="52"/>
      <c r="EY121" s="52"/>
      <c r="EZ121" s="52"/>
      <c r="FA121" s="52"/>
      <c r="FB121" s="52"/>
      <c r="FC121" s="52"/>
      <c r="FD121" s="52"/>
      <c r="FE121" s="52"/>
      <c r="FF121" s="52"/>
      <c r="FG121" s="52"/>
      <c r="FH121" s="52"/>
      <c r="FI121" s="52"/>
      <c r="FJ121" s="52"/>
      <c r="FK121" s="52"/>
      <c r="FL121" s="52"/>
      <c r="FM121" s="52"/>
      <c r="FN121" s="52"/>
      <c r="FO121" s="52"/>
      <c r="FP121" s="52"/>
      <c r="FQ121" s="52"/>
      <c r="FR121" s="52"/>
      <c r="FS121" s="52"/>
      <c r="FT121" s="52"/>
      <c r="FU121" s="52"/>
      <c r="FV121" s="52"/>
      <c r="FW121" s="52"/>
      <c r="FX121" s="52"/>
      <c r="FY121" s="52"/>
      <c r="FZ121" s="52"/>
      <c r="GA121" s="52"/>
      <c r="GB121" s="52"/>
      <c r="GC121" s="52"/>
      <c r="GD121" s="52"/>
      <c r="GE121" s="52"/>
      <c r="GF121" s="52"/>
      <c r="GG121" s="52"/>
      <c r="GH121" s="52"/>
      <c r="GI121" s="52"/>
      <c r="GJ121" s="52"/>
      <c r="GK121" s="52"/>
      <c r="GL121" s="52"/>
      <c r="GM121" s="52"/>
      <c r="GN121" s="52"/>
      <c r="GO121" s="52"/>
      <c r="GP121" s="52"/>
      <c r="GQ121" s="52"/>
      <c r="GR121" s="52"/>
      <c r="GS121" s="52"/>
      <c r="GT121" s="52"/>
      <c r="GU121" s="52"/>
      <c r="GV121" s="52"/>
      <c r="GW121" s="52"/>
      <c r="GX121" s="52"/>
      <c r="GY121" s="52"/>
      <c r="GZ121" s="52"/>
      <c r="HA121" s="52"/>
      <c r="HB121" s="52"/>
      <c r="HC121" s="52"/>
      <c r="HD121" s="52"/>
      <c r="HE121" s="52"/>
      <c r="HF121" s="52"/>
      <c r="HG121" s="52"/>
      <c r="HH121" s="52"/>
      <c r="HI121" s="52"/>
      <c r="HJ121" s="52"/>
      <c r="HK121" s="52"/>
      <c r="HL121" s="52"/>
      <c r="HM121" s="52"/>
      <c r="HN121" s="52"/>
      <c r="HO121" s="52"/>
      <c r="HP121" s="52"/>
      <c r="HQ121" s="52"/>
      <c r="HR121" s="52"/>
      <c r="HS121" s="52"/>
      <c r="HT121" s="52"/>
      <c r="HU121" s="52"/>
      <c r="HV121" s="52"/>
      <c r="HW121" s="52"/>
      <c r="HX121" s="52"/>
      <c r="HY121" s="52"/>
      <c r="HZ121" s="52"/>
      <c r="IA121" s="52"/>
      <c r="IB121" s="52"/>
      <c r="IC121" s="52"/>
      <c r="ID121" s="52"/>
      <c r="IE121" s="52"/>
      <c r="IF121" s="52"/>
      <c r="IG121" s="52"/>
      <c r="IH121" s="52"/>
      <c r="II121" s="52"/>
      <c r="IJ121" s="52"/>
      <c r="IK121" s="52"/>
      <c r="IL121" s="52"/>
      <c r="IM121" s="52"/>
      <c r="IN121" s="52"/>
      <c r="IO121" s="52"/>
      <c r="IP121" s="52"/>
      <c r="IQ121" s="52"/>
      <c r="IR121" s="52"/>
      <c r="IS121" s="52"/>
      <c r="IT121" s="52"/>
      <c r="IU121" s="52"/>
      <c r="IV121" s="52"/>
    </row>
    <row r="122" ht="14.25" spans="1:256">
      <c r="A122" s="111"/>
      <c r="B122" s="101"/>
      <c r="C122" s="91"/>
      <c r="D122" s="91"/>
      <c r="E122" s="93"/>
      <c r="F122" s="132"/>
      <c r="G122" s="129"/>
      <c r="H122" s="129"/>
      <c r="I122" s="124"/>
      <c r="J122" s="52"/>
      <c r="K122" s="52"/>
      <c r="L122" s="52"/>
      <c r="M122" s="52"/>
      <c r="N122" s="52"/>
      <c r="O122" s="52"/>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c r="AZ122" s="52"/>
      <c r="BA122" s="52"/>
      <c r="BB122" s="52"/>
      <c r="BC122" s="52"/>
      <c r="BD122" s="52"/>
      <c r="BE122" s="52"/>
      <c r="BF122" s="52"/>
      <c r="BG122" s="52"/>
      <c r="BH122" s="52"/>
      <c r="BI122" s="52"/>
      <c r="BJ122" s="52"/>
      <c r="BK122" s="52"/>
      <c r="BL122" s="52"/>
      <c r="BM122" s="52"/>
      <c r="BN122" s="52"/>
      <c r="BO122" s="52"/>
      <c r="BP122" s="52"/>
      <c r="BQ122" s="52"/>
      <c r="BR122" s="52"/>
      <c r="BS122" s="52"/>
      <c r="BT122" s="52"/>
      <c r="BU122" s="52"/>
      <c r="BV122" s="52"/>
      <c r="BW122" s="52"/>
      <c r="BX122" s="52"/>
      <c r="BY122" s="52"/>
      <c r="BZ122" s="52"/>
      <c r="CA122" s="52"/>
      <c r="CB122" s="52"/>
      <c r="CC122" s="52"/>
      <c r="CD122" s="52"/>
      <c r="CE122" s="52"/>
      <c r="CF122" s="52"/>
      <c r="CG122" s="52"/>
      <c r="CH122" s="52"/>
      <c r="CI122" s="52"/>
      <c r="CJ122" s="52"/>
      <c r="CK122" s="52"/>
      <c r="CL122" s="52"/>
      <c r="CM122" s="52"/>
      <c r="CN122" s="52"/>
      <c r="CO122" s="52"/>
      <c r="CP122" s="52"/>
      <c r="CQ122" s="52"/>
      <c r="CR122" s="52"/>
      <c r="CS122" s="52"/>
      <c r="CT122" s="52"/>
      <c r="CU122" s="52"/>
      <c r="CV122" s="52"/>
      <c r="CW122" s="52"/>
      <c r="CX122" s="52"/>
      <c r="CY122" s="52"/>
      <c r="CZ122" s="52"/>
      <c r="DA122" s="52"/>
      <c r="DB122" s="52"/>
      <c r="DC122" s="52"/>
      <c r="DD122" s="52"/>
      <c r="DE122" s="52"/>
      <c r="DF122" s="52"/>
      <c r="DG122" s="52"/>
      <c r="DH122" s="52"/>
      <c r="DI122" s="52"/>
      <c r="DJ122" s="52"/>
      <c r="DK122" s="52"/>
      <c r="DL122" s="52"/>
      <c r="DM122" s="52"/>
      <c r="DN122" s="52"/>
      <c r="DO122" s="52"/>
      <c r="DP122" s="52"/>
      <c r="DQ122" s="52"/>
      <c r="DR122" s="52"/>
      <c r="DS122" s="52"/>
      <c r="DT122" s="52"/>
      <c r="DU122" s="52"/>
      <c r="DV122" s="52"/>
      <c r="DW122" s="52"/>
      <c r="DX122" s="52"/>
      <c r="DY122" s="52"/>
      <c r="DZ122" s="52"/>
      <c r="EA122" s="52"/>
      <c r="EB122" s="52"/>
      <c r="EC122" s="52"/>
      <c r="ED122" s="52"/>
      <c r="EE122" s="52"/>
      <c r="EF122" s="52"/>
      <c r="EG122" s="52"/>
      <c r="EH122" s="52"/>
      <c r="EI122" s="52"/>
      <c r="EJ122" s="52"/>
      <c r="EK122" s="52"/>
      <c r="EL122" s="52"/>
      <c r="EM122" s="52"/>
      <c r="EN122" s="52"/>
      <c r="EO122" s="52"/>
      <c r="EP122" s="52"/>
      <c r="EQ122" s="52"/>
      <c r="ER122" s="52"/>
      <c r="ES122" s="52"/>
      <c r="ET122" s="52"/>
      <c r="EU122" s="52"/>
      <c r="EV122" s="52"/>
      <c r="EW122" s="52"/>
      <c r="EX122" s="52"/>
      <c r="EY122" s="52"/>
      <c r="EZ122" s="52"/>
      <c r="FA122" s="52"/>
      <c r="FB122" s="52"/>
      <c r="FC122" s="52"/>
      <c r="FD122" s="52"/>
      <c r="FE122" s="52"/>
      <c r="FF122" s="52"/>
      <c r="FG122" s="52"/>
      <c r="FH122" s="52"/>
      <c r="FI122" s="52"/>
      <c r="FJ122" s="52"/>
      <c r="FK122" s="52"/>
      <c r="FL122" s="52"/>
      <c r="FM122" s="52"/>
      <c r="FN122" s="52"/>
      <c r="FO122" s="52"/>
      <c r="FP122" s="52"/>
      <c r="FQ122" s="52"/>
      <c r="FR122" s="52"/>
      <c r="FS122" s="52"/>
      <c r="FT122" s="52"/>
      <c r="FU122" s="52"/>
      <c r="FV122" s="52"/>
      <c r="FW122" s="52"/>
      <c r="FX122" s="52"/>
      <c r="FY122" s="52"/>
      <c r="FZ122" s="52"/>
      <c r="GA122" s="52"/>
      <c r="GB122" s="52"/>
      <c r="GC122" s="52"/>
      <c r="GD122" s="52"/>
      <c r="GE122" s="52"/>
      <c r="GF122" s="52"/>
      <c r="GG122" s="52"/>
      <c r="GH122" s="52"/>
      <c r="GI122" s="52"/>
      <c r="GJ122" s="52"/>
      <c r="GK122" s="52"/>
      <c r="GL122" s="52"/>
      <c r="GM122" s="52"/>
      <c r="GN122" s="52"/>
      <c r="GO122" s="52"/>
      <c r="GP122" s="52"/>
      <c r="GQ122" s="52"/>
      <c r="GR122" s="52"/>
      <c r="GS122" s="52"/>
      <c r="GT122" s="52"/>
      <c r="GU122" s="52"/>
      <c r="GV122" s="52"/>
      <c r="GW122" s="52"/>
      <c r="GX122" s="52"/>
      <c r="GY122" s="52"/>
      <c r="GZ122" s="52"/>
      <c r="HA122" s="52"/>
      <c r="HB122" s="52"/>
      <c r="HC122" s="52"/>
      <c r="HD122" s="52"/>
      <c r="HE122" s="52"/>
      <c r="HF122" s="52"/>
      <c r="HG122" s="52"/>
      <c r="HH122" s="52"/>
      <c r="HI122" s="52"/>
      <c r="HJ122" s="52"/>
      <c r="HK122" s="52"/>
      <c r="HL122" s="52"/>
      <c r="HM122" s="52"/>
      <c r="HN122" s="52"/>
      <c r="HO122" s="52"/>
      <c r="HP122" s="52"/>
      <c r="HQ122" s="52"/>
      <c r="HR122" s="52"/>
      <c r="HS122" s="52"/>
      <c r="HT122" s="52"/>
      <c r="HU122" s="52"/>
      <c r="HV122" s="52"/>
      <c r="HW122" s="52"/>
      <c r="HX122" s="52"/>
      <c r="HY122" s="52"/>
      <c r="HZ122" s="52"/>
      <c r="IA122" s="52"/>
      <c r="IB122" s="52"/>
      <c r="IC122" s="52"/>
      <c r="ID122" s="52"/>
      <c r="IE122" s="52"/>
      <c r="IF122" s="52"/>
      <c r="IG122" s="52"/>
      <c r="IH122" s="52"/>
      <c r="II122" s="52"/>
      <c r="IJ122" s="52"/>
      <c r="IK122" s="52"/>
      <c r="IL122" s="52"/>
      <c r="IM122" s="52"/>
      <c r="IN122" s="52"/>
      <c r="IO122" s="52"/>
      <c r="IP122" s="52"/>
      <c r="IQ122" s="52"/>
      <c r="IR122" s="52"/>
      <c r="IS122" s="52"/>
      <c r="IT122" s="52"/>
      <c r="IU122" s="52"/>
      <c r="IV122" s="52"/>
    </row>
    <row r="123" ht="14.25" spans="1:256">
      <c r="A123" s="111" t="s">
        <v>2117</v>
      </c>
      <c r="B123" s="90">
        <v>214</v>
      </c>
      <c r="C123" s="91" t="s">
        <v>2118</v>
      </c>
      <c r="D123" s="91"/>
      <c r="E123" s="93"/>
      <c r="F123" s="132"/>
      <c r="G123" s="129"/>
      <c r="H123" s="129"/>
      <c r="I123" s="124"/>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c r="BP123" s="52"/>
      <c r="BQ123" s="52"/>
      <c r="BR123" s="52"/>
      <c r="BS123" s="52"/>
      <c r="BT123" s="52"/>
      <c r="BU123" s="52"/>
      <c r="BV123" s="52"/>
      <c r="BW123" s="52"/>
      <c r="BX123" s="52"/>
      <c r="BY123" s="52"/>
      <c r="BZ123" s="52"/>
      <c r="CA123" s="52"/>
      <c r="CB123" s="52"/>
      <c r="CC123" s="52"/>
      <c r="CD123" s="52"/>
      <c r="CE123" s="52"/>
      <c r="CF123" s="52"/>
      <c r="CG123" s="52"/>
      <c r="CH123" s="52"/>
      <c r="CI123" s="52"/>
      <c r="CJ123" s="52"/>
      <c r="CK123" s="52"/>
      <c r="CL123" s="52"/>
      <c r="CM123" s="52"/>
      <c r="CN123" s="52"/>
      <c r="CO123" s="52"/>
      <c r="CP123" s="52"/>
      <c r="CQ123" s="52"/>
      <c r="CR123" s="52"/>
      <c r="CS123" s="52"/>
      <c r="CT123" s="52"/>
      <c r="CU123" s="52"/>
      <c r="CV123" s="52"/>
      <c r="CW123" s="52"/>
      <c r="CX123" s="52"/>
      <c r="CY123" s="52"/>
      <c r="CZ123" s="52"/>
      <c r="DA123" s="52"/>
      <c r="DB123" s="52"/>
      <c r="DC123" s="52"/>
      <c r="DD123" s="52"/>
      <c r="DE123" s="52"/>
      <c r="DF123" s="52"/>
      <c r="DG123" s="52"/>
      <c r="DH123" s="52"/>
      <c r="DI123" s="52"/>
      <c r="DJ123" s="52"/>
      <c r="DK123" s="52"/>
      <c r="DL123" s="52"/>
      <c r="DM123" s="52"/>
      <c r="DN123" s="52"/>
      <c r="DO123" s="52"/>
      <c r="DP123" s="52"/>
      <c r="DQ123" s="52"/>
      <c r="DR123" s="52"/>
      <c r="DS123" s="52"/>
      <c r="DT123" s="52"/>
      <c r="DU123" s="52"/>
      <c r="DV123" s="52"/>
      <c r="DW123" s="52"/>
      <c r="DX123" s="52"/>
      <c r="DY123" s="52"/>
      <c r="DZ123" s="52"/>
      <c r="EA123" s="52"/>
      <c r="EB123" s="52"/>
      <c r="EC123" s="52"/>
      <c r="ED123" s="52"/>
      <c r="EE123" s="52"/>
      <c r="EF123" s="52"/>
      <c r="EG123" s="52"/>
      <c r="EH123" s="52"/>
      <c r="EI123" s="52"/>
      <c r="EJ123" s="52"/>
      <c r="EK123" s="52"/>
      <c r="EL123" s="52"/>
      <c r="EM123" s="52"/>
      <c r="EN123" s="52"/>
      <c r="EO123" s="52"/>
      <c r="EP123" s="52"/>
      <c r="EQ123" s="52"/>
      <c r="ER123" s="52"/>
      <c r="ES123" s="52"/>
      <c r="ET123" s="52"/>
      <c r="EU123" s="52"/>
      <c r="EV123" s="52"/>
      <c r="EW123" s="52"/>
      <c r="EX123" s="52"/>
      <c r="EY123" s="52"/>
      <c r="EZ123" s="52"/>
      <c r="FA123" s="52"/>
      <c r="FB123" s="52"/>
      <c r="FC123" s="52"/>
      <c r="FD123" s="52"/>
      <c r="FE123" s="52"/>
      <c r="FF123" s="52"/>
      <c r="FG123" s="52"/>
      <c r="FH123" s="52"/>
      <c r="FI123" s="52"/>
      <c r="FJ123" s="52"/>
      <c r="FK123" s="52"/>
      <c r="FL123" s="52"/>
      <c r="FM123" s="52"/>
      <c r="FN123" s="52"/>
      <c r="FO123" s="52"/>
      <c r="FP123" s="52"/>
      <c r="FQ123" s="52"/>
      <c r="FR123" s="52"/>
      <c r="FS123" s="52"/>
      <c r="FT123" s="52"/>
      <c r="FU123" s="52"/>
      <c r="FV123" s="52"/>
      <c r="FW123" s="52"/>
      <c r="FX123" s="52"/>
      <c r="FY123" s="52"/>
      <c r="FZ123" s="52"/>
      <c r="GA123" s="52"/>
      <c r="GB123" s="52"/>
      <c r="GC123" s="52"/>
      <c r="GD123" s="52"/>
      <c r="GE123" s="52"/>
      <c r="GF123" s="52"/>
      <c r="GG123" s="52"/>
      <c r="GH123" s="52"/>
      <c r="GI123" s="52"/>
      <c r="GJ123" s="52"/>
      <c r="GK123" s="52"/>
      <c r="GL123" s="52"/>
      <c r="GM123" s="52"/>
      <c r="GN123" s="52"/>
      <c r="GO123" s="52"/>
      <c r="GP123" s="52"/>
      <c r="GQ123" s="52"/>
      <c r="GR123" s="52"/>
      <c r="GS123" s="52"/>
      <c r="GT123" s="52"/>
      <c r="GU123" s="52"/>
      <c r="GV123" s="52"/>
      <c r="GW123" s="52"/>
      <c r="GX123" s="52"/>
      <c r="GY123" s="52"/>
      <c r="GZ123" s="52"/>
      <c r="HA123" s="52"/>
      <c r="HB123" s="52"/>
      <c r="HC123" s="52"/>
      <c r="HD123" s="52"/>
      <c r="HE123" s="52"/>
      <c r="HF123" s="52"/>
      <c r="HG123" s="52"/>
      <c r="HH123" s="52"/>
      <c r="HI123" s="52"/>
      <c r="HJ123" s="52"/>
      <c r="HK123" s="52"/>
      <c r="HL123" s="52"/>
      <c r="HM123" s="52"/>
      <c r="HN123" s="52"/>
      <c r="HO123" s="52"/>
      <c r="HP123" s="52"/>
      <c r="HQ123" s="52"/>
      <c r="HR123" s="52"/>
      <c r="HS123" s="52"/>
      <c r="HT123" s="52"/>
      <c r="HU123" s="52"/>
      <c r="HV123" s="52"/>
      <c r="HW123" s="52"/>
      <c r="HX123" s="52"/>
      <c r="HY123" s="52"/>
      <c r="HZ123" s="52"/>
      <c r="IA123" s="52"/>
      <c r="IB123" s="52"/>
      <c r="IC123" s="52"/>
      <c r="ID123" s="52"/>
      <c r="IE123" s="52"/>
      <c r="IF123" s="52"/>
      <c r="IG123" s="52"/>
      <c r="IH123" s="52"/>
      <c r="II123" s="52"/>
      <c r="IJ123" s="52"/>
      <c r="IK123" s="52"/>
      <c r="IL123" s="52"/>
      <c r="IM123" s="52"/>
      <c r="IN123" s="52"/>
      <c r="IO123" s="52"/>
      <c r="IP123" s="52"/>
      <c r="IQ123" s="52"/>
      <c r="IR123" s="52"/>
      <c r="IS123" s="52"/>
      <c r="IT123" s="52"/>
      <c r="IU123" s="52"/>
      <c r="IV123" s="52"/>
    </row>
    <row r="124" ht="14.25" spans="1:256">
      <c r="A124" s="111"/>
      <c r="B124" s="101"/>
      <c r="C124" s="91"/>
      <c r="D124" s="91"/>
      <c r="E124" s="93"/>
      <c r="F124" s="132"/>
      <c r="G124" s="129"/>
      <c r="H124" s="129"/>
      <c r="I124" s="124"/>
      <c r="J124" s="52"/>
      <c r="K124" s="52"/>
      <c r="L124" s="52"/>
      <c r="M124" s="52"/>
      <c r="N124" s="52"/>
      <c r="O124" s="52"/>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c r="BP124" s="52"/>
      <c r="BQ124" s="52"/>
      <c r="BR124" s="52"/>
      <c r="BS124" s="52"/>
      <c r="BT124" s="52"/>
      <c r="BU124" s="52"/>
      <c r="BV124" s="52"/>
      <c r="BW124" s="52"/>
      <c r="BX124" s="52"/>
      <c r="BY124" s="52"/>
      <c r="BZ124" s="52"/>
      <c r="CA124" s="52"/>
      <c r="CB124" s="52"/>
      <c r="CC124" s="52"/>
      <c r="CD124" s="52"/>
      <c r="CE124" s="52"/>
      <c r="CF124" s="52"/>
      <c r="CG124" s="52"/>
      <c r="CH124" s="52"/>
      <c r="CI124" s="52"/>
      <c r="CJ124" s="52"/>
      <c r="CK124" s="52"/>
      <c r="CL124" s="52"/>
      <c r="CM124" s="52"/>
      <c r="CN124" s="52"/>
      <c r="CO124" s="52"/>
      <c r="CP124" s="52"/>
      <c r="CQ124" s="52"/>
      <c r="CR124" s="52"/>
      <c r="CS124" s="52"/>
      <c r="CT124" s="52"/>
      <c r="CU124" s="52"/>
      <c r="CV124" s="52"/>
      <c r="CW124" s="52"/>
      <c r="CX124" s="52"/>
      <c r="CY124" s="52"/>
      <c r="CZ124" s="52"/>
      <c r="DA124" s="52"/>
      <c r="DB124" s="52"/>
      <c r="DC124" s="52"/>
      <c r="DD124" s="52"/>
      <c r="DE124" s="52"/>
      <c r="DF124" s="52"/>
      <c r="DG124" s="52"/>
      <c r="DH124" s="52"/>
      <c r="DI124" s="52"/>
      <c r="DJ124" s="52"/>
      <c r="DK124" s="52"/>
      <c r="DL124" s="52"/>
      <c r="DM124" s="52"/>
      <c r="DN124" s="52"/>
      <c r="DO124" s="52"/>
      <c r="DP124" s="52"/>
      <c r="DQ124" s="52"/>
      <c r="DR124" s="52"/>
      <c r="DS124" s="52"/>
      <c r="DT124" s="52"/>
      <c r="DU124" s="52"/>
      <c r="DV124" s="52"/>
      <c r="DW124" s="52"/>
      <c r="DX124" s="52"/>
      <c r="DY124" s="52"/>
      <c r="DZ124" s="52"/>
      <c r="EA124" s="52"/>
      <c r="EB124" s="52"/>
      <c r="EC124" s="52"/>
      <c r="ED124" s="52"/>
      <c r="EE124" s="52"/>
      <c r="EF124" s="52"/>
      <c r="EG124" s="52"/>
      <c r="EH124" s="52"/>
      <c r="EI124" s="52"/>
      <c r="EJ124" s="52"/>
      <c r="EK124" s="52"/>
      <c r="EL124" s="52"/>
      <c r="EM124" s="52"/>
      <c r="EN124" s="52"/>
      <c r="EO124" s="52"/>
      <c r="EP124" s="52"/>
      <c r="EQ124" s="52"/>
      <c r="ER124" s="52"/>
      <c r="ES124" s="52"/>
      <c r="ET124" s="52"/>
      <c r="EU124" s="52"/>
      <c r="EV124" s="52"/>
      <c r="EW124" s="52"/>
      <c r="EX124" s="52"/>
      <c r="EY124" s="52"/>
      <c r="EZ124" s="52"/>
      <c r="FA124" s="52"/>
      <c r="FB124" s="52"/>
      <c r="FC124" s="52"/>
      <c r="FD124" s="52"/>
      <c r="FE124" s="52"/>
      <c r="FF124" s="52"/>
      <c r="FG124" s="52"/>
      <c r="FH124" s="52"/>
      <c r="FI124" s="52"/>
      <c r="FJ124" s="52"/>
      <c r="FK124" s="52"/>
      <c r="FL124" s="52"/>
      <c r="FM124" s="52"/>
      <c r="FN124" s="52"/>
      <c r="FO124" s="52"/>
      <c r="FP124" s="52"/>
      <c r="FQ124" s="52"/>
      <c r="FR124" s="52"/>
      <c r="FS124" s="52"/>
      <c r="FT124" s="52"/>
      <c r="FU124" s="52"/>
      <c r="FV124" s="52"/>
      <c r="FW124" s="52"/>
      <c r="FX124" s="52"/>
      <c r="FY124" s="52"/>
      <c r="FZ124" s="52"/>
      <c r="GA124" s="52"/>
      <c r="GB124" s="52"/>
      <c r="GC124" s="52"/>
      <c r="GD124" s="52"/>
      <c r="GE124" s="52"/>
      <c r="GF124" s="52"/>
      <c r="GG124" s="52"/>
      <c r="GH124" s="52"/>
      <c r="GI124" s="52"/>
      <c r="GJ124" s="52"/>
      <c r="GK124" s="52"/>
      <c r="GL124" s="52"/>
      <c r="GM124" s="52"/>
      <c r="GN124" s="52"/>
      <c r="GO124" s="52"/>
      <c r="GP124" s="52"/>
      <c r="GQ124" s="52"/>
      <c r="GR124" s="52"/>
      <c r="GS124" s="52"/>
      <c r="GT124" s="52"/>
      <c r="GU124" s="52"/>
      <c r="GV124" s="52"/>
      <c r="GW124" s="52"/>
      <c r="GX124" s="52"/>
      <c r="GY124" s="52"/>
      <c r="GZ124" s="52"/>
      <c r="HA124" s="52"/>
      <c r="HB124" s="52"/>
      <c r="HC124" s="52"/>
      <c r="HD124" s="52"/>
      <c r="HE124" s="52"/>
      <c r="HF124" s="52"/>
      <c r="HG124" s="52"/>
      <c r="HH124" s="52"/>
      <c r="HI124" s="52"/>
      <c r="HJ124" s="52"/>
      <c r="HK124" s="52"/>
      <c r="HL124" s="52"/>
      <c r="HM124" s="52"/>
      <c r="HN124" s="52"/>
      <c r="HO124" s="52"/>
      <c r="HP124" s="52"/>
      <c r="HQ124" s="52"/>
      <c r="HR124" s="52"/>
      <c r="HS124" s="52"/>
      <c r="HT124" s="52"/>
      <c r="HU124" s="52"/>
      <c r="HV124" s="52"/>
      <c r="HW124" s="52"/>
      <c r="HX124" s="52"/>
      <c r="HY124" s="52"/>
      <c r="HZ124" s="52"/>
      <c r="IA124" s="52"/>
      <c r="IB124" s="52"/>
      <c r="IC124" s="52"/>
      <c r="ID124" s="52"/>
      <c r="IE124" s="52"/>
      <c r="IF124" s="52"/>
      <c r="IG124" s="52"/>
      <c r="IH124" s="52"/>
      <c r="II124" s="52"/>
      <c r="IJ124" s="52"/>
      <c r="IK124" s="52"/>
      <c r="IL124" s="52"/>
      <c r="IM124" s="52"/>
      <c r="IN124" s="52"/>
      <c r="IO124" s="52"/>
      <c r="IP124" s="52"/>
      <c r="IQ124" s="52"/>
      <c r="IR124" s="52"/>
      <c r="IS124" s="52"/>
      <c r="IT124" s="52"/>
      <c r="IU124" s="52"/>
      <c r="IV124" s="52"/>
    </row>
    <row r="125" ht="14.25" spans="1:256">
      <c r="A125" s="111"/>
      <c r="B125" s="101"/>
      <c r="C125" s="91"/>
      <c r="D125" s="91"/>
      <c r="E125" s="93"/>
      <c r="F125" s="132"/>
      <c r="G125" s="129"/>
      <c r="H125" s="129"/>
      <c r="I125" s="124"/>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52"/>
      <c r="CD125" s="52"/>
      <c r="CE125" s="52"/>
      <c r="CF125" s="52"/>
      <c r="CG125" s="52"/>
      <c r="CH125" s="52"/>
      <c r="CI125" s="52"/>
      <c r="CJ125" s="52"/>
      <c r="CK125" s="52"/>
      <c r="CL125" s="52"/>
      <c r="CM125" s="52"/>
      <c r="CN125" s="52"/>
      <c r="CO125" s="52"/>
      <c r="CP125" s="52"/>
      <c r="CQ125" s="52"/>
      <c r="CR125" s="52"/>
      <c r="CS125" s="52"/>
      <c r="CT125" s="52"/>
      <c r="CU125" s="52"/>
      <c r="CV125" s="52"/>
      <c r="CW125" s="52"/>
      <c r="CX125" s="52"/>
      <c r="CY125" s="52"/>
      <c r="CZ125" s="52"/>
      <c r="DA125" s="52"/>
      <c r="DB125" s="52"/>
      <c r="DC125" s="52"/>
      <c r="DD125" s="52"/>
      <c r="DE125" s="52"/>
      <c r="DF125" s="52"/>
      <c r="DG125" s="52"/>
      <c r="DH125" s="52"/>
      <c r="DI125" s="52"/>
      <c r="DJ125" s="52"/>
      <c r="DK125" s="52"/>
      <c r="DL125" s="52"/>
      <c r="DM125" s="52"/>
      <c r="DN125" s="52"/>
      <c r="DO125" s="52"/>
      <c r="DP125" s="52"/>
      <c r="DQ125" s="52"/>
      <c r="DR125" s="52"/>
      <c r="DS125" s="52"/>
      <c r="DT125" s="52"/>
      <c r="DU125" s="52"/>
      <c r="DV125" s="52"/>
      <c r="DW125" s="52"/>
      <c r="DX125" s="52"/>
      <c r="DY125" s="52"/>
      <c r="DZ125" s="52"/>
      <c r="EA125" s="52"/>
      <c r="EB125" s="52"/>
      <c r="EC125" s="52"/>
      <c r="ED125" s="52"/>
      <c r="EE125" s="52"/>
      <c r="EF125" s="52"/>
      <c r="EG125" s="52"/>
      <c r="EH125" s="52"/>
      <c r="EI125" s="52"/>
      <c r="EJ125" s="52"/>
      <c r="EK125" s="52"/>
      <c r="EL125" s="52"/>
      <c r="EM125" s="52"/>
      <c r="EN125" s="52"/>
      <c r="EO125" s="52"/>
      <c r="EP125" s="52"/>
      <c r="EQ125" s="52"/>
      <c r="ER125" s="52"/>
      <c r="ES125" s="52"/>
      <c r="ET125" s="52"/>
      <c r="EU125" s="52"/>
      <c r="EV125" s="52"/>
      <c r="EW125" s="52"/>
      <c r="EX125" s="52"/>
      <c r="EY125" s="52"/>
      <c r="EZ125" s="52"/>
      <c r="FA125" s="52"/>
      <c r="FB125" s="52"/>
      <c r="FC125" s="52"/>
      <c r="FD125" s="52"/>
      <c r="FE125" s="52"/>
      <c r="FF125" s="52"/>
      <c r="FG125" s="52"/>
      <c r="FH125" s="52"/>
      <c r="FI125" s="52"/>
      <c r="FJ125" s="52"/>
      <c r="FK125" s="52"/>
      <c r="FL125" s="52"/>
      <c r="FM125" s="52"/>
      <c r="FN125" s="52"/>
      <c r="FO125" s="52"/>
      <c r="FP125" s="52"/>
      <c r="FQ125" s="52"/>
      <c r="FR125" s="52"/>
      <c r="FS125" s="52"/>
      <c r="FT125" s="52"/>
      <c r="FU125" s="52"/>
      <c r="FV125" s="52"/>
      <c r="FW125" s="52"/>
      <c r="FX125" s="52"/>
      <c r="FY125" s="52"/>
      <c r="FZ125" s="52"/>
      <c r="GA125" s="52"/>
      <c r="GB125" s="52"/>
      <c r="GC125" s="52"/>
      <c r="GD125" s="52"/>
      <c r="GE125" s="52"/>
      <c r="GF125" s="52"/>
      <c r="GG125" s="52"/>
      <c r="GH125" s="52"/>
      <c r="GI125" s="52"/>
      <c r="GJ125" s="52"/>
      <c r="GK125" s="52"/>
      <c r="GL125" s="52"/>
      <c r="GM125" s="52"/>
      <c r="GN125" s="52"/>
      <c r="GO125" s="52"/>
      <c r="GP125" s="52"/>
      <c r="GQ125" s="52"/>
      <c r="GR125" s="52"/>
      <c r="GS125" s="52"/>
      <c r="GT125" s="52"/>
      <c r="GU125" s="52"/>
      <c r="GV125" s="52"/>
      <c r="GW125" s="52"/>
      <c r="GX125" s="52"/>
      <c r="GY125" s="52"/>
      <c r="GZ125" s="52"/>
      <c r="HA125" s="52"/>
      <c r="HB125" s="52"/>
      <c r="HC125" s="52"/>
      <c r="HD125" s="52"/>
      <c r="HE125" s="52"/>
      <c r="HF125" s="52"/>
      <c r="HG125" s="52"/>
      <c r="HH125" s="52"/>
      <c r="HI125" s="52"/>
      <c r="HJ125" s="52"/>
      <c r="HK125" s="52"/>
      <c r="HL125" s="52"/>
      <c r="HM125" s="52"/>
      <c r="HN125" s="52"/>
      <c r="HO125" s="52"/>
      <c r="HP125" s="52"/>
      <c r="HQ125" s="52"/>
      <c r="HR125" s="52"/>
      <c r="HS125" s="52"/>
      <c r="HT125" s="52"/>
      <c r="HU125" s="52"/>
      <c r="HV125" s="52"/>
      <c r="HW125" s="52"/>
      <c r="HX125" s="52"/>
      <c r="HY125" s="52"/>
      <c r="HZ125" s="52"/>
      <c r="IA125" s="52"/>
      <c r="IB125" s="52"/>
      <c r="IC125" s="52"/>
      <c r="ID125" s="52"/>
      <c r="IE125" s="52"/>
      <c r="IF125" s="52"/>
      <c r="IG125" s="52"/>
      <c r="IH125" s="52"/>
      <c r="II125" s="52"/>
      <c r="IJ125" s="52"/>
      <c r="IK125" s="52"/>
      <c r="IL125" s="52"/>
      <c r="IM125" s="52"/>
      <c r="IN125" s="52"/>
      <c r="IO125" s="52"/>
      <c r="IP125" s="52"/>
      <c r="IQ125" s="52"/>
      <c r="IR125" s="52"/>
      <c r="IS125" s="52"/>
      <c r="IT125" s="52"/>
      <c r="IU125" s="52"/>
      <c r="IV125" s="52"/>
    </row>
    <row r="126" ht="14.25" spans="1:256">
      <c r="A126" s="82" t="s">
        <v>2119</v>
      </c>
      <c r="B126" s="83">
        <v>215</v>
      </c>
      <c r="C126" s="110"/>
      <c r="D126" s="84"/>
      <c r="E126" s="85"/>
      <c r="F126" s="86"/>
      <c r="G126" s="103"/>
      <c r="H126" s="103"/>
      <c r="I126" s="122"/>
      <c r="J126" s="51"/>
      <c r="K126" s="51"/>
      <c r="L126" s="51"/>
      <c r="M126" s="51"/>
      <c r="N126" s="51"/>
      <c r="O126" s="51"/>
      <c r="P126" s="51"/>
      <c r="Q126" s="51"/>
      <c r="R126" s="51"/>
      <c r="S126" s="51"/>
      <c r="T126" s="51"/>
      <c r="U126" s="51"/>
      <c r="V126" s="51"/>
      <c r="W126" s="51"/>
      <c r="X126" s="51"/>
      <c r="Y126" s="51"/>
      <c r="Z126" s="51"/>
      <c r="AA126" s="51"/>
      <c r="AB126" s="51"/>
      <c r="AC126" s="51"/>
      <c r="AD126" s="51"/>
      <c r="AE126" s="51"/>
      <c r="AF126" s="51"/>
      <c r="AG126" s="51"/>
      <c r="AH126" s="51"/>
      <c r="AI126" s="51"/>
      <c r="AJ126" s="51"/>
      <c r="AK126" s="51"/>
      <c r="AL126" s="51"/>
      <c r="AM126" s="51"/>
      <c r="AN126" s="51"/>
      <c r="AO126" s="51"/>
      <c r="AP126" s="51"/>
      <c r="AQ126" s="51"/>
      <c r="AR126" s="51"/>
      <c r="AS126" s="51"/>
      <c r="AT126" s="51"/>
      <c r="AU126" s="51"/>
      <c r="AV126" s="51"/>
      <c r="AW126" s="51"/>
      <c r="AX126" s="51"/>
      <c r="AY126" s="51"/>
      <c r="AZ126" s="51"/>
      <c r="BA126" s="51"/>
      <c r="BB126" s="51"/>
      <c r="BC126" s="51"/>
      <c r="BD126" s="51"/>
      <c r="BE126" s="51"/>
      <c r="BF126" s="51"/>
      <c r="BG126" s="51"/>
      <c r="BH126" s="51"/>
      <c r="BI126" s="51"/>
      <c r="BJ126" s="51"/>
      <c r="BK126" s="51"/>
      <c r="BL126" s="51"/>
      <c r="BM126" s="51"/>
      <c r="BN126" s="51"/>
      <c r="BO126" s="51"/>
      <c r="BP126" s="51"/>
      <c r="BQ126" s="51"/>
      <c r="BR126" s="51"/>
      <c r="BS126" s="51"/>
      <c r="BT126" s="51"/>
      <c r="BU126" s="51"/>
      <c r="BV126" s="51"/>
      <c r="BW126" s="51"/>
      <c r="BX126" s="51"/>
      <c r="BY126" s="51"/>
      <c r="BZ126" s="51"/>
      <c r="CA126" s="51"/>
      <c r="CB126" s="51"/>
      <c r="CC126" s="51"/>
      <c r="CD126" s="51"/>
      <c r="CE126" s="51"/>
      <c r="CF126" s="51"/>
      <c r="CG126" s="51"/>
      <c r="CH126" s="51"/>
      <c r="CI126" s="51"/>
      <c r="CJ126" s="51"/>
      <c r="CK126" s="51"/>
      <c r="CL126" s="51"/>
      <c r="CM126" s="51"/>
      <c r="CN126" s="51"/>
      <c r="CO126" s="51"/>
      <c r="CP126" s="51"/>
      <c r="CQ126" s="51"/>
      <c r="CR126" s="51"/>
      <c r="CS126" s="51"/>
      <c r="CT126" s="51"/>
      <c r="CU126" s="51"/>
      <c r="CV126" s="51"/>
      <c r="CW126" s="51"/>
      <c r="CX126" s="51"/>
      <c r="CY126" s="51"/>
      <c r="CZ126" s="51"/>
      <c r="DA126" s="51"/>
      <c r="DB126" s="51"/>
      <c r="DC126" s="51"/>
      <c r="DD126" s="51"/>
      <c r="DE126" s="51"/>
      <c r="DF126" s="51"/>
      <c r="DG126" s="51"/>
      <c r="DH126" s="51"/>
      <c r="DI126" s="51"/>
      <c r="DJ126" s="51"/>
      <c r="DK126" s="51"/>
      <c r="DL126" s="51"/>
      <c r="DM126" s="51"/>
      <c r="DN126" s="51"/>
      <c r="DO126" s="51"/>
      <c r="DP126" s="51"/>
      <c r="DQ126" s="51"/>
      <c r="DR126" s="51"/>
      <c r="DS126" s="51"/>
      <c r="DT126" s="51"/>
      <c r="DU126" s="51"/>
      <c r="DV126" s="51"/>
      <c r="DW126" s="51"/>
      <c r="DX126" s="51"/>
      <c r="DY126" s="51"/>
      <c r="DZ126" s="51"/>
      <c r="EA126" s="51"/>
      <c r="EB126" s="51"/>
      <c r="EC126" s="51"/>
      <c r="ED126" s="51"/>
      <c r="EE126" s="51"/>
      <c r="EF126" s="51"/>
      <c r="EG126" s="51"/>
      <c r="EH126" s="51"/>
      <c r="EI126" s="51"/>
      <c r="EJ126" s="51"/>
      <c r="EK126" s="51"/>
      <c r="EL126" s="51"/>
      <c r="EM126" s="51"/>
      <c r="EN126" s="51"/>
      <c r="EO126" s="51"/>
      <c r="EP126" s="51"/>
      <c r="EQ126" s="51"/>
      <c r="ER126" s="51"/>
      <c r="ES126" s="51"/>
      <c r="ET126" s="51"/>
      <c r="EU126" s="51"/>
      <c r="EV126" s="51"/>
      <c r="EW126" s="51"/>
      <c r="EX126" s="51"/>
      <c r="EY126" s="51"/>
      <c r="EZ126" s="51"/>
      <c r="FA126" s="51"/>
      <c r="FB126" s="51"/>
      <c r="FC126" s="51"/>
      <c r="FD126" s="51"/>
      <c r="FE126" s="51"/>
      <c r="FF126" s="51"/>
      <c r="FG126" s="51"/>
      <c r="FH126" s="51"/>
      <c r="FI126" s="51"/>
      <c r="FJ126" s="51"/>
      <c r="FK126" s="51"/>
      <c r="FL126" s="51"/>
      <c r="FM126" s="51"/>
      <c r="FN126" s="51"/>
      <c r="FO126" s="51"/>
      <c r="FP126" s="51"/>
      <c r="FQ126" s="51"/>
      <c r="FR126" s="51"/>
      <c r="FS126" s="51"/>
      <c r="FT126" s="51"/>
      <c r="FU126" s="51"/>
      <c r="FV126" s="51"/>
      <c r="FW126" s="51"/>
      <c r="FX126" s="51"/>
      <c r="FY126" s="51"/>
      <c r="FZ126" s="51"/>
      <c r="GA126" s="51"/>
      <c r="GB126" s="51"/>
      <c r="GC126" s="51"/>
      <c r="GD126" s="51"/>
      <c r="GE126" s="51"/>
      <c r="GF126" s="51"/>
      <c r="GG126" s="51"/>
      <c r="GH126" s="51"/>
      <c r="GI126" s="51"/>
      <c r="GJ126" s="51"/>
      <c r="GK126" s="51"/>
      <c r="GL126" s="51"/>
      <c r="GM126" s="51"/>
      <c r="GN126" s="51"/>
      <c r="GO126" s="51"/>
      <c r="GP126" s="51"/>
      <c r="GQ126" s="51"/>
      <c r="GR126" s="51"/>
      <c r="GS126" s="51"/>
      <c r="GT126" s="51"/>
      <c r="GU126" s="51"/>
      <c r="GV126" s="51"/>
      <c r="GW126" s="51"/>
      <c r="GX126" s="51"/>
      <c r="GY126" s="51"/>
      <c r="GZ126" s="51"/>
      <c r="HA126" s="51"/>
      <c r="HB126" s="51"/>
      <c r="HC126" s="51"/>
      <c r="HD126" s="51"/>
      <c r="HE126" s="51"/>
      <c r="HF126" s="51"/>
      <c r="HG126" s="51"/>
      <c r="HH126" s="51"/>
      <c r="HI126" s="51"/>
      <c r="HJ126" s="51"/>
      <c r="HK126" s="51"/>
      <c r="HL126" s="51"/>
      <c r="HM126" s="51"/>
      <c r="HN126" s="51"/>
      <c r="HO126" s="51"/>
      <c r="HP126" s="51"/>
      <c r="HQ126" s="51"/>
      <c r="HR126" s="51"/>
      <c r="HS126" s="51"/>
      <c r="HT126" s="51"/>
      <c r="HU126" s="51"/>
      <c r="HV126" s="51"/>
      <c r="HW126" s="51"/>
      <c r="HX126" s="51"/>
      <c r="HY126" s="51"/>
      <c r="HZ126" s="51"/>
      <c r="IA126" s="51"/>
      <c r="IB126" s="51"/>
      <c r="IC126" s="51"/>
      <c r="ID126" s="51"/>
      <c r="IE126" s="51"/>
      <c r="IF126" s="51"/>
      <c r="IG126" s="51"/>
      <c r="IH126" s="51"/>
      <c r="II126" s="51"/>
      <c r="IJ126" s="51"/>
      <c r="IK126" s="51"/>
      <c r="IL126" s="51"/>
      <c r="IM126" s="51"/>
      <c r="IN126" s="51"/>
      <c r="IO126" s="51"/>
      <c r="IP126" s="51"/>
      <c r="IQ126" s="51"/>
      <c r="IR126" s="51"/>
      <c r="IS126" s="51"/>
      <c r="IT126" s="51"/>
      <c r="IU126" s="51"/>
      <c r="IV126" s="51"/>
    </row>
    <row r="127" ht="14.25" spans="1:256">
      <c r="A127" s="89" t="s">
        <v>2120</v>
      </c>
      <c r="B127" s="90">
        <v>215</v>
      </c>
      <c r="C127" s="91" t="s">
        <v>2113</v>
      </c>
      <c r="D127" s="92"/>
      <c r="E127" s="93"/>
      <c r="F127" s="94"/>
      <c r="G127" s="95"/>
      <c r="H127" s="96"/>
      <c r="I127" s="123"/>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c r="AZ127" s="52"/>
      <c r="BA127" s="52"/>
      <c r="BB127" s="52"/>
      <c r="BC127" s="52"/>
      <c r="BD127" s="52"/>
      <c r="BE127" s="52"/>
      <c r="BF127" s="52"/>
      <c r="BG127" s="52"/>
      <c r="BH127" s="52"/>
      <c r="BI127" s="52"/>
      <c r="BJ127" s="52"/>
      <c r="BK127" s="52"/>
      <c r="BL127" s="52"/>
      <c r="BM127" s="52"/>
      <c r="BN127" s="52"/>
      <c r="BO127" s="52"/>
      <c r="BP127" s="52"/>
      <c r="BQ127" s="52"/>
      <c r="BR127" s="52"/>
      <c r="BS127" s="52"/>
      <c r="BT127" s="52"/>
      <c r="BU127" s="52"/>
      <c r="BV127" s="52"/>
      <c r="BW127" s="52"/>
      <c r="BX127" s="52"/>
      <c r="BY127" s="52"/>
      <c r="BZ127" s="52"/>
      <c r="CA127" s="52"/>
      <c r="CB127" s="52"/>
      <c r="CC127" s="52"/>
      <c r="CD127" s="52"/>
      <c r="CE127" s="52"/>
      <c r="CF127" s="52"/>
      <c r="CG127" s="52"/>
      <c r="CH127" s="52"/>
      <c r="CI127" s="52"/>
      <c r="CJ127" s="52"/>
      <c r="CK127" s="52"/>
      <c r="CL127" s="52"/>
      <c r="CM127" s="52"/>
      <c r="CN127" s="52"/>
      <c r="CO127" s="52"/>
      <c r="CP127" s="52"/>
      <c r="CQ127" s="52"/>
      <c r="CR127" s="52"/>
      <c r="CS127" s="52"/>
      <c r="CT127" s="52"/>
      <c r="CU127" s="52"/>
      <c r="CV127" s="52"/>
      <c r="CW127" s="52"/>
      <c r="CX127" s="52"/>
      <c r="CY127" s="52"/>
      <c r="CZ127" s="52"/>
      <c r="DA127" s="52"/>
      <c r="DB127" s="52"/>
      <c r="DC127" s="52"/>
      <c r="DD127" s="52"/>
      <c r="DE127" s="52"/>
      <c r="DF127" s="52"/>
      <c r="DG127" s="52"/>
      <c r="DH127" s="52"/>
      <c r="DI127" s="52"/>
      <c r="DJ127" s="52"/>
      <c r="DK127" s="52"/>
      <c r="DL127" s="52"/>
      <c r="DM127" s="52"/>
      <c r="DN127" s="52"/>
      <c r="DO127" s="52"/>
      <c r="DP127" s="52"/>
      <c r="DQ127" s="52"/>
      <c r="DR127" s="52"/>
      <c r="DS127" s="52"/>
      <c r="DT127" s="52"/>
      <c r="DU127" s="52"/>
      <c r="DV127" s="52"/>
      <c r="DW127" s="52"/>
      <c r="DX127" s="52"/>
      <c r="DY127" s="52"/>
      <c r="DZ127" s="52"/>
      <c r="EA127" s="52"/>
      <c r="EB127" s="52"/>
      <c r="EC127" s="52"/>
      <c r="ED127" s="52"/>
      <c r="EE127" s="52"/>
      <c r="EF127" s="52"/>
      <c r="EG127" s="52"/>
      <c r="EH127" s="52"/>
      <c r="EI127" s="52"/>
      <c r="EJ127" s="52"/>
      <c r="EK127" s="52"/>
      <c r="EL127" s="52"/>
      <c r="EM127" s="52"/>
      <c r="EN127" s="52"/>
      <c r="EO127" s="52"/>
      <c r="EP127" s="52"/>
      <c r="EQ127" s="52"/>
      <c r="ER127" s="52"/>
      <c r="ES127" s="52"/>
      <c r="ET127" s="52"/>
      <c r="EU127" s="52"/>
      <c r="EV127" s="52"/>
      <c r="EW127" s="52"/>
      <c r="EX127" s="52"/>
      <c r="EY127" s="52"/>
      <c r="EZ127" s="52"/>
      <c r="FA127" s="52"/>
      <c r="FB127" s="52"/>
      <c r="FC127" s="52"/>
      <c r="FD127" s="52"/>
      <c r="FE127" s="52"/>
      <c r="FF127" s="52"/>
      <c r="FG127" s="52"/>
      <c r="FH127" s="52"/>
      <c r="FI127" s="52"/>
      <c r="FJ127" s="52"/>
      <c r="FK127" s="52"/>
      <c r="FL127" s="52"/>
      <c r="FM127" s="52"/>
      <c r="FN127" s="52"/>
      <c r="FO127" s="52"/>
      <c r="FP127" s="52"/>
      <c r="FQ127" s="52"/>
      <c r="FR127" s="52"/>
      <c r="FS127" s="52"/>
      <c r="FT127" s="52"/>
      <c r="FU127" s="52"/>
      <c r="FV127" s="52"/>
      <c r="FW127" s="52"/>
      <c r="FX127" s="52"/>
      <c r="FY127" s="52"/>
      <c r="FZ127" s="52"/>
      <c r="GA127" s="52"/>
      <c r="GB127" s="52"/>
      <c r="GC127" s="52"/>
      <c r="GD127" s="52"/>
      <c r="GE127" s="52"/>
      <c r="GF127" s="52"/>
      <c r="GG127" s="52"/>
      <c r="GH127" s="52"/>
      <c r="GI127" s="52"/>
      <c r="GJ127" s="52"/>
      <c r="GK127" s="52"/>
      <c r="GL127" s="52"/>
      <c r="GM127" s="52"/>
      <c r="GN127" s="52"/>
      <c r="GO127" s="52"/>
      <c r="GP127" s="52"/>
      <c r="GQ127" s="52"/>
      <c r="GR127" s="52"/>
      <c r="GS127" s="52"/>
      <c r="GT127" s="52"/>
      <c r="GU127" s="52"/>
      <c r="GV127" s="52"/>
      <c r="GW127" s="52"/>
      <c r="GX127" s="52"/>
      <c r="GY127" s="52"/>
      <c r="GZ127" s="52"/>
      <c r="HA127" s="52"/>
      <c r="HB127" s="52"/>
      <c r="HC127" s="52"/>
      <c r="HD127" s="52"/>
      <c r="HE127" s="52"/>
      <c r="HF127" s="52"/>
      <c r="HG127" s="52"/>
      <c r="HH127" s="52"/>
      <c r="HI127" s="52"/>
      <c r="HJ127" s="52"/>
      <c r="HK127" s="52"/>
      <c r="HL127" s="52"/>
      <c r="HM127" s="52"/>
      <c r="HN127" s="52"/>
      <c r="HO127" s="52"/>
      <c r="HP127" s="52"/>
      <c r="HQ127" s="52"/>
      <c r="HR127" s="52"/>
      <c r="HS127" s="52"/>
      <c r="HT127" s="52"/>
      <c r="HU127" s="52"/>
      <c r="HV127" s="52"/>
      <c r="HW127" s="52"/>
      <c r="HX127" s="52"/>
      <c r="HY127" s="52"/>
      <c r="HZ127" s="52"/>
      <c r="IA127" s="52"/>
      <c r="IB127" s="52"/>
      <c r="IC127" s="52"/>
      <c r="ID127" s="52"/>
      <c r="IE127" s="52"/>
      <c r="IF127" s="52"/>
      <c r="IG127" s="52"/>
      <c r="IH127" s="52"/>
      <c r="II127" s="52"/>
      <c r="IJ127" s="52"/>
      <c r="IK127" s="52"/>
      <c r="IL127" s="52"/>
      <c r="IM127" s="52"/>
      <c r="IN127" s="52"/>
      <c r="IO127" s="52"/>
      <c r="IP127" s="52"/>
      <c r="IQ127" s="52"/>
      <c r="IR127" s="52"/>
      <c r="IS127" s="52"/>
      <c r="IT127" s="52"/>
      <c r="IU127" s="52"/>
      <c r="IV127" s="52"/>
    </row>
    <row r="128" ht="14.25" spans="1:256">
      <c r="A128" s="89"/>
      <c r="B128" s="101"/>
      <c r="C128" s="91"/>
      <c r="D128" s="91"/>
      <c r="E128" s="93"/>
      <c r="F128" s="98"/>
      <c r="G128" s="129"/>
      <c r="H128" s="129"/>
      <c r="I128" s="124"/>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52"/>
      <c r="CD128" s="52"/>
      <c r="CE128" s="52"/>
      <c r="CF128" s="52"/>
      <c r="CG128" s="52"/>
      <c r="CH128" s="52"/>
      <c r="CI128" s="52"/>
      <c r="CJ128" s="52"/>
      <c r="CK128" s="52"/>
      <c r="CL128" s="52"/>
      <c r="CM128" s="52"/>
      <c r="CN128" s="52"/>
      <c r="CO128" s="52"/>
      <c r="CP128" s="52"/>
      <c r="CQ128" s="52"/>
      <c r="CR128" s="52"/>
      <c r="CS128" s="52"/>
      <c r="CT128" s="52"/>
      <c r="CU128" s="52"/>
      <c r="CV128" s="52"/>
      <c r="CW128" s="52"/>
      <c r="CX128" s="52"/>
      <c r="CY128" s="52"/>
      <c r="CZ128" s="52"/>
      <c r="DA128" s="52"/>
      <c r="DB128" s="52"/>
      <c r="DC128" s="52"/>
      <c r="DD128" s="52"/>
      <c r="DE128" s="52"/>
      <c r="DF128" s="52"/>
      <c r="DG128" s="52"/>
      <c r="DH128" s="52"/>
      <c r="DI128" s="52"/>
      <c r="DJ128" s="52"/>
      <c r="DK128" s="52"/>
      <c r="DL128" s="52"/>
      <c r="DM128" s="52"/>
      <c r="DN128" s="52"/>
      <c r="DO128" s="52"/>
      <c r="DP128" s="52"/>
      <c r="DQ128" s="52"/>
      <c r="DR128" s="52"/>
      <c r="DS128" s="52"/>
      <c r="DT128" s="52"/>
      <c r="DU128" s="52"/>
      <c r="DV128" s="52"/>
      <c r="DW128" s="52"/>
      <c r="DX128" s="52"/>
      <c r="DY128" s="52"/>
      <c r="DZ128" s="52"/>
      <c r="EA128" s="52"/>
      <c r="EB128" s="52"/>
      <c r="EC128" s="52"/>
      <c r="ED128" s="52"/>
      <c r="EE128" s="52"/>
      <c r="EF128" s="52"/>
      <c r="EG128" s="52"/>
      <c r="EH128" s="52"/>
      <c r="EI128" s="52"/>
      <c r="EJ128" s="52"/>
      <c r="EK128" s="52"/>
      <c r="EL128" s="52"/>
      <c r="EM128" s="52"/>
      <c r="EN128" s="52"/>
      <c r="EO128" s="52"/>
      <c r="EP128" s="52"/>
      <c r="EQ128" s="52"/>
      <c r="ER128" s="52"/>
      <c r="ES128" s="52"/>
      <c r="ET128" s="52"/>
      <c r="EU128" s="52"/>
      <c r="EV128" s="52"/>
      <c r="EW128" s="52"/>
      <c r="EX128" s="52"/>
      <c r="EY128" s="52"/>
      <c r="EZ128" s="52"/>
      <c r="FA128" s="52"/>
      <c r="FB128" s="52"/>
      <c r="FC128" s="52"/>
      <c r="FD128" s="52"/>
      <c r="FE128" s="52"/>
      <c r="FF128" s="52"/>
      <c r="FG128" s="52"/>
      <c r="FH128" s="52"/>
      <c r="FI128" s="52"/>
      <c r="FJ128" s="52"/>
      <c r="FK128" s="52"/>
      <c r="FL128" s="52"/>
      <c r="FM128" s="52"/>
      <c r="FN128" s="52"/>
      <c r="FO128" s="52"/>
      <c r="FP128" s="52"/>
      <c r="FQ128" s="52"/>
      <c r="FR128" s="52"/>
      <c r="FS128" s="52"/>
      <c r="FT128" s="52"/>
      <c r="FU128" s="52"/>
      <c r="FV128" s="52"/>
      <c r="FW128" s="52"/>
      <c r="FX128" s="52"/>
      <c r="FY128" s="52"/>
      <c r="FZ128" s="52"/>
      <c r="GA128" s="52"/>
      <c r="GB128" s="52"/>
      <c r="GC128" s="52"/>
      <c r="GD128" s="52"/>
      <c r="GE128" s="52"/>
      <c r="GF128" s="52"/>
      <c r="GG128" s="52"/>
      <c r="GH128" s="52"/>
      <c r="GI128" s="52"/>
      <c r="GJ128" s="52"/>
      <c r="GK128" s="52"/>
      <c r="GL128" s="52"/>
      <c r="GM128" s="52"/>
      <c r="GN128" s="52"/>
      <c r="GO128" s="52"/>
      <c r="GP128" s="52"/>
      <c r="GQ128" s="52"/>
      <c r="GR128" s="52"/>
      <c r="GS128" s="52"/>
      <c r="GT128" s="52"/>
      <c r="GU128" s="52"/>
      <c r="GV128" s="52"/>
      <c r="GW128" s="52"/>
      <c r="GX128" s="52"/>
      <c r="GY128" s="52"/>
      <c r="GZ128" s="52"/>
      <c r="HA128" s="52"/>
      <c r="HB128" s="52"/>
      <c r="HC128" s="52"/>
      <c r="HD128" s="52"/>
      <c r="HE128" s="52"/>
      <c r="HF128" s="52"/>
      <c r="HG128" s="52"/>
      <c r="HH128" s="52"/>
      <c r="HI128" s="52"/>
      <c r="HJ128" s="52"/>
      <c r="HK128" s="52"/>
      <c r="HL128" s="52"/>
      <c r="HM128" s="52"/>
      <c r="HN128" s="52"/>
      <c r="HO128" s="52"/>
      <c r="HP128" s="52"/>
      <c r="HQ128" s="52"/>
      <c r="HR128" s="52"/>
      <c r="HS128" s="52"/>
      <c r="HT128" s="52"/>
      <c r="HU128" s="52"/>
      <c r="HV128" s="52"/>
      <c r="HW128" s="52"/>
      <c r="HX128" s="52"/>
      <c r="HY128" s="52"/>
      <c r="HZ128" s="52"/>
      <c r="IA128" s="52"/>
      <c r="IB128" s="52"/>
      <c r="IC128" s="52"/>
      <c r="ID128" s="52"/>
      <c r="IE128" s="52"/>
      <c r="IF128" s="52"/>
      <c r="IG128" s="52"/>
      <c r="IH128" s="52"/>
      <c r="II128" s="52"/>
      <c r="IJ128" s="52"/>
      <c r="IK128" s="52"/>
      <c r="IL128" s="52"/>
      <c r="IM128" s="52"/>
      <c r="IN128" s="52"/>
      <c r="IO128" s="52"/>
      <c r="IP128" s="52"/>
      <c r="IQ128" s="52"/>
      <c r="IR128" s="52"/>
      <c r="IS128" s="52"/>
      <c r="IT128" s="52"/>
      <c r="IU128" s="52"/>
      <c r="IV128" s="52"/>
    </row>
    <row r="129" ht="14.25" spans="1:256">
      <c r="A129" s="89"/>
      <c r="B129" s="101"/>
      <c r="C129" s="91"/>
      <c r="D129" s="91"/>
      <c r="E129" s="93"/>
      <c r="F129" s="98"/>
      <c r="G129" s="129"/>
      <c r="H129" s="129"/>
      <c r="I129" s="124"/>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52"/>
      <c r="CD129" s="52"/>
      <c r="CE129" s="52"/>
      <c r="CF129" s="52"/>
      <c r="CG129" s="52"/>
      <c r="CH129" s="52"/>
      <c r="CI129" s="52"/>
      <c r="CJ129" s="52"/>
      <c r="CK129" s="52"/>
      <c r="CL129" s="52"/>
      <c r="CM129" s="52"/>
      <c r="CN129" s="52"/>
      <c r="CO129" s="52"/>
      <c r="CP129" s="52"/>
      <c r="CQ129" s="52"/>
      <c r="CR129" s="52"/>
      <c r="CS129" s="52"/>
      <c r="CT129" s="52"/>
      <c r="CU129" s="52"/>
      <c r="CV129" s="52"/>
      <c r="CW129" s="52"/>
      <c r="CX129" s="52"/>
      <c r="CY129" s="52"/>
      <c r="CZ129" s="52"/>
      <c r="DA129" s="52"/>
      <c r="DB129" s="52"/>
      <c r="DC129" s="52"/>
      <c r="DD129" s="52"/>
      <c r="DE129" s="52"/>
      <c r="DF129" s="52"/>
      <c r="DG129" s="52"/>
      <c r="DH129" s="52"/>
      <c r="DI129" s="52"/>
      <c r="DJ129" s="52"/>
      <c r="DK129" s="52"/>
      <c r="DL129" s="52"/>
      <c r="DM129" s="52"/>
      <c r="DN129" s="52"/>
      <c r="DO129" s="52"/>
      <c r="DP129" s="52"/>
      <c r="DQ129" s="52"/>
      <c r="DR129" s="52"/>
      <c r="DS129" s="52"/>
      <c r="DT129" s="52"/>
      <c r="DU129" s="52"/>
      <c r="DV129" s="52"/>
      <c r="DW129" s="52"/>
      <c r="DX129" s="52"/>
      <c r="DY129" s="52"/>
      <c r="DZ129" s="52"/>
      <c r="EA129" s="52"/>
      <c r="EB129" s="52"/>
      <c r="EC129" s="52"/>
      <c r="ED129" s="52"/>
      <c r="EE129" s="52"/>
      <c r="EF129" s="52"/>
      <c r="EG129" s="52"/>
      <c r="EH129" s="52"/>
      <c r="EI129" s="52"/>
      <c r="EJ129" s="52"/>
      <c r="EK129" s="52"/>
      <c r="EL129" s="52"/>
      <c r="EM129" s="52"/>
      <c r="EN129" s="52"/>
      <c r="EO129" s="52"/>
      <c r="EP129" s="52"/>
      <c r="EQ129" s="52"/>
      <c r="ER129" s="52"/>
      <c r="ES129" s="52"/>
      <c r="ET129" s="52"/>
      <c r="EU129" s="52"/>
      <c r="EV129" s="52"/>
      <c r="EW129" s="52"/>
      <c r="EX129" s="52"/>
      <c r="EY129" s="52"/>
      <c r="EZ129" s="52"/>
      <c r="FA129" s="52"/>
      <c r="FB129" s="52"/>
      <c r="FC129" s="52"/>
      <c r="FD129" s="52"/>
      <c r="FE129" s="52"/>
      <c r="FF129" s="52"/>
      <c r="FG129" s="52"/>
      <c r="FH129" s="52"/>
      <c r="FI129" s="52"/>
      <c r="FJ129" s="52"/>
      <c r="FK129" s="52"/>
      <c r="FL129" s="52"/>
      <c r="FM129" s="52"/>
      <c r="FN129" s="52"/>
      <c r="FO129" s="52"/>
      <c r="FP129" s="52"/>
      <c r="FQ129" s="52"/>
      <c r="FR129" s="52"/>
      <c r="FS129" s="52"/>
      <c r="FT129" s="52"/>
      <c r="FU129" s="52"/>
      <c r="FV129" s="52"/>
      <c r="FW129" s="52"/>
      <c r="FX129" s="52"/>
      <c r="FY129" s="52"/>
      <c r="FZ129" s="52"/>
      <c r="GA129" s="52"/>
      <c r="GB129" s="52"/>
      <c r="GC129" s="52"/>
      <c r="GD129" s="52"/>
      <c r="GE129" s="52"/>
      <c r="GF129" s="52"/>
      <c r="GG129" s="52"/>
      <c r="GH129" s="52"/>
      <c r="GI129" s="52"/>
      <c r="GJ129" s="52"/>
      <c r="GK129" s="52"/>
      <c r="GL129" s="52"/>
      <c r="GM129" s="52"/>
      <c r="GN129" s="52"/>
      <c r="GO129" s="52"/>
      <c r="GP129" s="52"/>
      <c r="GQ129" s="52"/>
      <c r="GR129" s="52"/>
      <c r="GS129" s="52"/>
      <c r="GT129" s="52"/>
      <c r="GU129" s="52"/>
      <c r="GV129" s="52"/>
      <c r="GW129" s="52"/>
      <c r="GX129" s="52"/>
      <c r="GY129" s="52"/>
      <c r="GZ129" s="52"/>
      <c r="HA129" s="52"/>
      <c r="HB129" s="52"/>
      <c r="HC129" s="52"/>
      <c r="HD129" s="52"/>
      <c r="HE129" s="52"/>
      <c r="HF129" s="52"/>
      <c r="HG129" s="52"/>
      <c r="HH129" s="52"/>
      <c r="HI129" s="52"/>
      <c r="HJ129" s="52"/>
      <c r="HK129" s="52"/>
      <c r="HL129" s="52"/>
      <c r="HM129" s="52"/>
      <c r="HN129" s="52"/>
      <c r="HO129" s="52"/>
      <c r="HP129" s="52"/>
      <c r="HQ129" s="52"/>
      <c r="HR129" s="52"/>
      <c r="HS129" s="52"/>
      <c r="HT129" s="52"/>
      <c r="HU129" s="52"/>
      <c r="HV129" s="52"/>
      <c r="HW129" s="52"/>
      <c r="HX129" s="52"/>
      <c r="HY129" s="52"/>
      <c r="HZ129" s="52"/>
      <c r="IA129" s="52"/>
      <c r="IB129" s="52"/>
      <c r="IC129" s="52"/>
      <c r="ID129" s="52"/>
      <c r="IE129" s="52"/>
      <c r="IF129" s="52"/>
      <c r="IG129" s="52"/>
      <c r="IH129" s="52"/>
      <c r="II129" s="52"/>
      <c r="IJ129" s="52"/>
      <c r="IK129" s="52"/>
      <c r="IL129" s="52"/>
      <c r="IM129" s="52"/>
      <c r="IN129" s="52"/>
      <c r="IO129" s="52"/>
      <c r="IP129" s="52"/>
      <c r="IQ129" s="52"/>
      <c r="IR129" s="52"/>
      <c r="IS129" s="52"/>
      <c r="IT129" s="52"/>
      <c r="IU129" s="52"/>
      <c r="IV129" s="52"/>
    </row>
    <row r="130" ht="14.25" spans="1:256">
      <c r="A130" s="82" t="s">
        <v>2121</v>
      </c>
      <c r="B130" s="83">
        <v>217</v>
      </c>
      <c r="C130" s="133"/>
      <c r="D130" s="84"/>
      <c r="E130" s="85"/>
      <c r="F130" s="86"/>
      <c r="G130" s="87"/>
      <c r="H130" s="88"/>
      <c r="I130" s="122"/>
      <c r="J130" s="51"/>
      <c r="K130" s="51"/>
      <c r="L130" s="51"/>
      <c r="M130" s="51"/>
      <c r="N130" s="51"/>
      <c r="O130" s="51"/>
      <c r="P130" s="51"/>
      <c r="Q130" s="51"/>
      <c r="R130" s="51"/>
      <c r="S130" s="51"/>
      <c r="T130" s="51"/>
      <c r="U130" s="51"/>
      <c r="V130" s="51"/>
      <c r="W130" s="51"/>
      <c r="X130" s="51"/>
      <c r="Y130" s="51"/>
      <c r="Z130" s="51"/>
      <c r="AA130" s="51"/>
      <c r="AB130" s="51"/>
      <c r="AC130" s="51"/>
      <c r="AD130" s="51"/>
      <c r="AE130" s="51"/>
      <c r="AF130" s="51"/>
      <c r="AG130" s="51"/>
      <c r="AH130" s="51"/>
      <c r="AI130" s="51"/>
      <c r="AJ130" s="51"/>
      <c r="AK130" s="51"/>
      <c r="AL130" s="51"/>
      <c r="AM130" s="51"/>
      <c r="AN130" s="51"/>
      <c r="AO130" s="51"/>
      <c r="AP130" s="51"/>
      <c r="AQ130" s="51"/>
      <c r="AR130" s="51"/>
      <c r="AS130" s="51"/>
      <c r="AT130" s="51"/>
      <c r="AU130" s="51"/>
      <c r="AV130" s="51"/>
      <c r="AW130" s="51"/>
      <c r="AX130" s="51"/>
      <c r="AY130" s="51"/>
      <c r="AZ130" s="51"/>
      <c r="BA130" s="51"/>
      <c r="BB130" s="51"/>
      <c r="BC130" s="51"/>
      <c r="BD130" s="51"/>
      <c r="BE130" s="51"/>
      <c r="BF130" s="51"/>
      <c r="BG130" s="51"/>
      <c r="BH130" s="51"/>
      <c r="BI130" s="51"/>
      <c r="BJ130" s="51"/>
      <c r="BK130" s="51"/>
      <c r="BL130" s="51"/>
      <c r="BM130" s="51"/>
      <c r="BN130" s="51"/>
      <c r="BO130" s="51"/>
      <c r="BP130" s="51"/>
      <c r="BQ130" s="51"/>
      <c r="BR130" s="51"/>
      <c r="BS130" s="51"/>
      <c r="BT130" s="51"/>
      <c r="BU130" s="51"/>
      <c r="BV130" s="51"/>
      <c r="BW130" s="51"/>
      <c r="BX130" s="51"/>
      <c r="BY130" s="51"/>
      <c r="BZ130" s="51"/>
      <c r="CA130" s="51"/>
      <c r="CB130" s="51"/>
      <c r="CC130" s="51"/>
      <c r="CD130" s="51"/>
      <c r="CE130" s="51"/>
      <c r="CF130" s="51"/>
      <c r="CG130" s="51"/>
      <c r="CH130" s="51"/>
      <c r="CI130" s="51"/>
      <c r="CJ130" s="51"/>
      <c r="CK130" s="51"/>
      <c r="CL130" s="51"/>
      <c r="CM130" s="51"/>
      <c r="CN130" s="51"/>
      <c r="CO130" s="51"/>
      <c r="CP130" s="51"/>
      <c r="CQ130" s="51"/>
      <c r="CR130" s="51"/>
      <c r="CS130" s="51"/>
      <c r="CT130" s="51"/>
      <c r="CU130" s="51"/>
      <c r="CV130" s="51"/>
      <c r="CW130" s="51"/>
      <c r="CX130" s="51"/>
      <c r="CY130" s="51"/>
      <c r="CZ130" s="51"/>
      <c r="DA130" s="51"/>
      <c r="DB130" s="51"/>
      <c r="DC130" s="51"/>
      <c r="DD130" s="51"/>
      <c r="DE130" s="51"/>
      <c r="DF130" s="51"/>
      <c r="DG130" s="51"/>
      <c r="DH130" s="51"/>
      <c r="DI130" s="51"/>
      <c r="DJ130" s="51"/>
      <c r="DK130" s="51"/>
      <c r="DL130" s="51"/>
      <c r="DM130" s="51"/>
      <c r="DN130" s="51"/>
      <c r="DO130" s="51"/>
      <c r="DP130" s="51"/>
      <c r="DQ130" s="51"/>
      <c r="DR130" s="51"/>
      <c r="DS130" s="51"/>
      <c r="DT130" s="51"/>
      <c r="DU130" s="51"/>
      <c r="DV130" s="51"/>
      <c r="DW130" s="51"/>
      <c r="DX130" s="51"/>
      <c r="DY130" s="51"/>
      <c r="DZ130" s="51"/>
      <c r="EA130" s="51"/>
      <c r="EB130" s="51"/>
      <c r="EC130" s="51"/>
      <c r="ED130" s="51"/>
      <c r="EE130" s="51"/>
      <c r="EF130" s="51"/>
      <c r="EG130" s="51"/>
      <c r="EH130" s="51"/>
      <c r="EI130" s="51"/>
      <c r="EJ130" s="51"/>
      <c r="EK130" s="51"/>
      <c r="EL130" s="51"/>
      <c r="EM130" s="51"/>
      <c r="EN130" s="51"/>
      <c r="EO130" s="51"/>
      <c r="EP130" s="51"/>
      <c r="EQ130" s="51"/>
      <c r="ER130" s="51"/>
      <c r="ES130" s="51"/>
      <c r="ET130" s="51"/>
      <c r="EU130" s="51"/>
      <c r="EV130" s="51"/>
      <c r="EW130" s="51"/>
      <c r="EX130" s="51"/>
      <c r="EY130" s="51"/>
      <c r="EZ130" s="51"/>
      <c r="FA130" s="51"/>
      <c r="FB130" s="51"/>
      <c r="FC130" s="51"/>
      <c r="FD130" s="51"/>
      <c r="FE130" s="51"/>
      <c r="FF130" s="51"/>
      <c r="FG130" s="51"/>
      <c r="FH130" s="51"/>
      <c r="FI130" s="51"/>
      <c r="FJ130" s="51"/>
      <c r="FK130" s="51"/>
      <c r="FL130" s="51"/>
      <c r="FM130" s="51"/>
      <c r="FN130" s="51"/>
      <c r="FO130" s="51"/>
      <c r="FP130" s="51"/>
      <c r="FQ130" s="51"/>
      <c r="FR130" s="51"/>
      <c r="FS130" s="51"/>
      <c r="FT130" s="51"/>
      <c r="FU130" s="51"/>
      <c r="FV130" s="51"/>
      <c r="FW130" s="51"/>
      <c r="FX130" s="51"/>
      <c r="FY130" s="51"/>
      <c r="FZ130" s="51"/>
      <c r="GA130" s="51"/>
      <c r="GB130" s="51"/>
      <c r="GC130" s="51"/>
      <c r="GD130" s="51"/>
      <c r="GE130" s="51"/>
      <c r="GF130" s="51"/>
      <c r="GG130" s="51"/>
      <c r="GH130" s="51"/>
      <c r="GI130" s="51"/>
      <c r="GJ130" s="51"/>
      <c r="GK130" s="51"/>
      <c r="GL130" s="51"/>
      <c r="GM130" s="51"/>
      <c r="GN130" s="51"/>
      <c r="GO130" s="51"/>
      <c r="GP130" s="51"/>
      <c r="GQ130" s="51"/>
      <c r="GR130" s="51"/>
      <c r="GS130" s="51"/>
      <c r="GT130" s="51"/>
      <c r="GU130" s="51"/>
      <c r="GV130" s="51"/>
      <c r="GW130" s="51"/>
      <c r="GX130" s="51"/>
      <c r="GY130" s="51"/>
      <c r="GZ130" s="51"/>
      <c r="HA130" s="51"/>
      <c r="HB130" s="51"/>
      <c r="HC130" s="51"/>
      <c r="HD130" s="51"/>
      <c r="HE130" s="51"/>
      <c r="HF130" s="51"/>
      <c r="HG130" s="51"/>
      <c r="HH130" s="51"/>
      <c r="HI130" s="51"/>
      <c r="HJ130" s="51"/>
      <c r="HK130" s="51"/>
      <c r="HL130" s="51"/>
      <c r="HM130" s="51"/>
      <c r="HN130" s="51"/>
      <c r="HO130" s="51"/>
      <c r="HP130" s="51"/>
      <c r="HQ130" s="51"/>
      <c r="HR130" s="51"/>
      <c r="HS130" s="51"/>
      <c r="HT130" s="51"/>
      <c r="HU130" s="51"/>
      <c r="HV130" s="51"/>
      <c r="HW130" s="51"/>
      <c r="HX130" s="51"/>
      <c r="HY130" s="51"/>
      <c r="HZ130" s="51"/>
      <c r="IA130" s="51"/>
      <c r="IB130" s="51"/>
      <c r="IC130" s="51"/>
      <c r="ID130" s="51"/>
      <c r="IE130" s="51"/>
      <c r="IF130" s="51"/>
      <c r="IG130" s="51"/>
      <c r="IH130" s="51"/>
      <c r="II130" s="51"/>
      <c r="IJ130" s="51"/>
      <c r="IK130" s="51"/>
      <c r="IL130" s="51"/>
      <c r="IM130" s="51"/>
      <c r="IN130" s="51"/>
      <c r="IO130" s="51"/>
      <c r="IP130" s="51"/>
      <c r="IQ130" s="51"/>
      <c r="IR130" s="51"/>
      <c r="IS130" s="51"/>
      <c r="IT130" s="51"/>
      <c r="IU130" s="51"/>
      <c r="IV130" s="51"/>
    </row>
    <row r="131" ht="14.25" spans="1:256">
      <c r="A131" s="89" t="s">
        <v>2122</v>
      </c>
      <c r="B131" s="90">
        <v>217</v>
      </c>
      <c r="C131" s="91" t="s">
        <v>2123</v>
      </c>
      <c r="D131" s="92"/>
      <c r="E131" s="93"/>
      <c r="F131" s="94"/>
      <c r="G131" s="95"/>
      <c r="H131" s="96"/>
      <c r="I131" s="123"/>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52"/>
      <c r="CD131" s="52"/>
      <c r="CE131" s="52"/>
      <c r="CF131" s="52"/>
      <c r="CG131" s="52"/>
      <c r="CH131" s="52"/>
      <c r="CI131" s="52"/>
      <c r="CJ131" s="52"/>
      <c r="CK131" s="52"/>
      <c r="CL131" s="52"/>
      <c r="CM131" s="52"/>
      <c r="CN131" s="52"/>
      <c r="CO131" s="52"/>
      <c r="CP131" s="52"/>
      <c r="CQ131" s="52"/>
      <c r="CR131" s="52"/>
      <c r="CS131" s="52"/>
      <c r="CT131" s="52"/>
      <c r="CU131" s="52"/>
      <c r="CV131" s="52"/>
      <c r="CW131" s="52"/>
      <c r="CX131" s="52"/>
      <c r="CY131" s="52"/>
      <c r="CZ131" s="52"/>
      <c r="DA131" s="52"/>
      <c r="DB131" s="52"/>
      <c r="DC131" s="52"/>
      <c r="DD131" s="52"/>
      <c r="DE131" s="52"/>
      <c r="DF131" s="52"/>
      <c r="DG131" s="52"/>
      <c r="DH131" s="52"/>
      <c r="DI131" s="52"/>
      <c r="DJ131" s="52"/>
      <c r="DK131" s="52"/>
      <c r="DL131" s="52"/>
      <c r="DM131" s="52"/>
      <c r="DN131" s="52"/>
      <c r="DO131" s="52"/>
      <c r="DP131" s="52"/>
      <c r="DQ131" s="52"/>
      <c r="DR131" s="52"/>
      <c r="DS131" s="52"/>
      <c r="DT131" s="52"/>
      <c r="DU131" s="52"/>
      <c r="DV131" s="52"/>
      <c r="DW131" s="52"/>
      <c r="DX131" s="52"/>
      <c r="DY131" s="52"/>
      <c r="DZ131" s="52"/>
      <c r="EA131" s="52"/>
      <c r="EB131" s="52"/>
      <c r="EC131" s="52"/>
      <c r="ED131" s="52"/>
      <c r="EE131" s="52"/>
      <c r="EF131" s="52"/>
      <c r="EG131" s="52"/>
      <c r="EH131" s="52"/>
      <c r="EI131" s="52"/>
      <c r="EJ131" s="52"/>
      <c r="EK131" s="52"/>
      <c r="EL131" s="52"/>
      <c r="EM131" s="52"/>
      <c r="EN131" s="52"/>
      <c r="EO131" s="52"/>
      <c r="EP131" s="52"/>
      <c r="EQ131" s="52"/>
      <c r="ER131" s="52"/>
      <c r="ES131" s="52"/>
      <c r="ET131" s="52"/>
      <c r="EU131" s="52"/>
      <c r="EV131" s="52"/>
      <c r="EW131" s="52"/>
      <c r="EX131" s="52"/>
      <c r="EY131" s="52"/>
      <c r="EZ131" s="52"/>
      <c r="FA131" s="52"/>
      <c r="FB131" s="52"/>
      <c r="FC131" s="52"/>
      <c r="FD131" s="52"/>
      <c r="FE131" s="52"/>
      <c r="FF131" s="52"/>
      <c r="FG131" s="52"/>
      <c r="FH131" s="52"/>
      <c r="FI131" s="52"/>
      <c r="FJ131" s="52"/>
      <c r="FK131" s="52"/>
      <c r="FL131" s="52"/>
      <c r="FM131" s="52"/>
      <c r="FN131" s="52"/>
      <c r="FO131" s="52"/>
      <c r="FP131" s="52"/>
      <c r="FQ131" s="52"/>
      <c r="FR131" s="52"/>
      <c r="FS131" s="52"/>
      <c r="FT131" s="52"/>
      <c r="FU131" s="52"/>
      <c r="FV131" s="52"/>
      <c r="FW131" s="52"/>
      <c r="FX131" s="52"/>
      <c r="FY131" s="52"/>
      <c r="FZ131" s="52"/>
      <c r="GA131" s="52"/>
      <c r="GB131" s="52"/>
      <c r="GC131" s="52"/>
      <c r="GD131" s="52"/>
      <c r="GE131" s="52"/>
      <c r="GF131" s="52"/>
      <c r="GG131" s="52"/>
      <c r="GH131" s="52"/>
      <c r="GI131" s="52"/>
      <c r="GJ131" s="52"/>
      <c r="GK131" s="52"/>
      <c r="GL131" s="52"/>
      <c r="GM131" s="52"/>
      <c r="GN131" s="52"/>
      <c r="GO131" s="52"/>
      <c r="GP131" s="52"/>
      <c r="GQ131" s="52"/>
      <c r="GR131" s="52"/>
      <c r="GS131" s="52"/>
      <c r="GT131" s="52"/>
      <c r="GU131" s="52"/>
      <c r="GV131" s="52"/>
      <c r="GW131" s="52"/>
      <c r="GX131" s="52"/>
      <c r="GY131" s="52"/>
      <c r="GZ131" s="52"/>
      <c r="HA131" s="52"/>
      <c r="HB131" s="52"/>
      <c r="HC131" s="52"/>
      <c r="HD131" s="52"/>
      <c r="HE131" s="52"/>
      <c r="HF131" s="52"/>
      <c r="HG131" s="52"/>
      <c r="HH131" s="52"/>
      <c r="HI131" s="52"/>
      <c r="HJ131" s="52"/>
      <c r="HK131" s="52"/>
      <c r="HL131" s="52"/>
      <c r="HM131" s="52"/>
      <c r="HN131" s="52"/>
      <c r="HO131" s="52"/>
      <c r="HP131" s="52"/>
      <c r="HQ131" s="52"/>
      <c r="HR131" s="52"/>
      <c r="HS131" s="52"/>
      <c r="HT131" s="52"/>
      <c r="HU131" s="52"/>
      <c r="HV131" s="52"/>
      <c r="HW131" s="52"/>
      <c r="HX131" s="52"/>
      <c r="HY131" s="52"/>
      <c r="HZ131" s="52"/>
      <c r="IA131" s="52"/>
      <c r="IB131" s="52"/>
      <c r="IC131" s="52"/>
      <c r="ID131" s="52"/>
      <c r="IE131" s="52"/>
      <c r="IF131" s="52"/>
      <c r="IG131" s="52"/>
      <c r="IH131" s="52"/>
      <c r="II131" s="52"/>
      <c r="IJ131" s="52"/>
      <c r="IK131" s="52"/>
      <c r="IL131" s="52"/>
      <c r="IM131" s="52"/>
      <c r="IN131" s="52"/>
      <c r="IO131" s="52"/>
      <c r="IP131" s="52"/>
      <c r="IQ131" s="52"/>
      <c r="IR131" s="52"/>
      <c r="IS131" s="52"/>
      <c r="IT131" s="52"/>
      <c r="IU131" s="52"/>
      <c r="IV131" s="52"/>
    </row>
    <row r="132" ht="14.25" spans="1:256">
      <c r="A132" s="89"/>
      <c r="B132" s="101"/>
      <c r="C132" s="91"/>
      <c r="D132" s="91"/>
      <c r="E132" s="93"/>
      <c r="F132" s="98"/>
      <c r="G132" s="134"/>
      <c r="H132" s="134"/>
      <c r="I132" s="126"/>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52"/>
      <c r="CD132" s="52"/>
      <c r="CE132" s="52"/>
      <c r="CF132" s="52"/>
      <c r="CG132" s="52"/>
      <c r="CH132" s="52"/>
      <c r="CI132" s="52"/>
      <c r="CJ132" s="52"/>
      <c r="CK132" s="52"/>
      <c r="CL132" s="52"/>
      <c r="CM132" s="52"/>
      <c r="CN132" s="52"/>
      <c r="CO132" s="52"/>
      <c r="CP132" s="52"/>
      <c r="CQ132" s="52"/>
      <c r="CR132" s="52"/>
      <c r="CS132" s="52"/>
      <c r="CT132" s="52"/>
      <c r="CU132" s="52"/>
      <c r="CV132" s="52"/>
      <c r="CW132" s="52"/>
      <c r="CX132" s="52"/>
      <c r="CY132" s="52"/>
      <c r="CZ132" s="52"/>
      <c r="DA132" s="52"/>
      <c r="DB132" s="52"/>
      <c r="DC132" s="52"/>
      <c r="DD132" s="52"/>
      <c r="DE132" s="52"/>
      <c r="DF132" s="52"/>
      <c r="DG132" s="52"/>
      <c r="DH132" s="52"/>
      <c r="DI132" s="52"/>
      <c r="DJ132" s="52"/>
      <c r="DK132" s="52"/>
      <c r="DL132" s="52"/>
      <c r="DM132" s="52"/>
      <c r="DN132" s="52"/>
      <c r="DO132" s="52"/>
      <c r="DP132" s="52"/>
      <c r="DQ132" s="52"/>
      <c r="DR132" s="52"/>
      <c r="DS132" s="52"/>
      <c r="DT132" s="52"/>
      <c r="DU132" s="52"/>
      <c r="DV132" s="52"/>
      <c r="DW132" s="52"/>
      <c r="DX132" s="52"/>
      <c r="DY132" s="52"/>
      <c r="DZ132" s="52"/>
      <c r="EA132" s="52"/>
      <c r="EB132" s="52"/>
      <c r="EC132" s="52"/>
      <c r="ED132" s="52"/>
      <c r="EE132" s="52"/>
      <c r="EF132" s="52"/>
      <c r="EG132" s="52"/>
      <c r="EH132" s="52"/>
      <c r="EI132" s="52"/>
      <c r="EJ132" s="52"/>
      <c r="EK132" s="52"/>
      <c r="EL132" s="52"/>
      <c r="EM132" s="52"/>
      <c r="EN132" s="52"/>
      <c r="EO132" s="52"/>
      <c r="EP132" s="52"/>
      <c r="EQ132" s="52"/>
      <c r="ER132" s="52"/>
      <c r="ES132" s="52"/>
      <c r="ET132" s="52"/>
      <c r="EU132" s="52"/>
      <c r="EV132" s="52"/>
      <c r="EW132" s="52"/>
      <c r="EX132" s="52"/>
      <c r="EY132" s="52"/>
      <c r="EZ132" s="52"/>
      <c r="FA132" s="52"/>
      <c r="FB132" s="52"/>
      <c r="FC132" s="52"/>
      <c r="FD132" s="52"/>
      <c r="FE132" s="52"/>
      <c r="FF132" s="52"/>
      <c r="FG132" s="52"/>
      <c r="FH132" s="52"/>
      <c r="FI132" s="52"/>
      <c r="FJ132" s="52"/>
      <c r="FK132" s="52"/>
      <c r="FL132" s="52"/>
      <c r="FM132" s="52"/>
      <c r="FN132" s="52"/>
      <c r="FO132" s="52"/>
      <c r="FP132" s="52"/>
      <c r="FQ132" s="52"/>
      <c r="FR132" s="52"/>
      <c r="FS132" s="52"/>
      <c r="FT132" s="52"/>
      <c r="FU132" s="52"/>
      <c r="FV132" s="52"/>
      <c r="FW132" s="52"/>
      <c r="FX132" s="52"/>
      <c r="FY132" s="52"/>
      <c r="FZ132" s="52"/>
      <c r="GA132" s="52"/>
      <c r="GB132" s="52"/>
      <c r="GC132" s="52"/>
      <c r="GD132" s="52"/>
      <c r="GE132" s="52"/>
      <c r="GF132" s="52"/>
      <c r="GG132" s="52"/>
      <c r="GH132" s="52"/>
      <c r="GI132" s="52"/>
      <c r="GJ132" s="52"/>
      <c r="GK132" s="52"/>
      <c r="GL132" s="52"/>
      <c r="GM132" s="52"/>
      <c r="GN132" s="52"/>
      <c r="GO132" s="52"/>
      <c r="GP132" s="52"/>
      <c r="GQ132" s="52"/>
      <c r="GR132" s="52"/>
      <c r="GS132" s="52"/>
      <c r="GT132" s="52"/>
      <c r="GU132" s="52"/>
      <c r="GV132" s="52"/>
      <c r="GW132" s="52"/>
      <c r="GX132" s="52"/>
      <c r="GY132" s="52"/>
      <c r="GZ132" s="52"/>
      <c r="HA132" s="52"/>
      <c r="HB132" s="52"/>
      <c r="HC132" s="52"/>
      <c r="HD132" s="52"/>
      <c r="HE132" s="52"/>
      <c r="HF132" s="52"/>
      <c r="HG132" s="52"/>
      <c r="HH132" s="52"/>
      <c r="HI132" s="52"/>
      <c r="HJ132" s="52"/>
      <c r="HK132" s="52"/>
      <c r="HL132" s="52"/>
      <c r="HM132" s="52"/>
      <c r="HN132" s="52"/>
      <c r="HO132" s="52"/>
      <c r="HP132" s="52"/>
      <c r="HQ132" s="52"/>
      <c r="HR132" s="52"/>
      <c r="HS132" s="52"/>
      <c r="HT132" s="52"/>
      <c r="HU132" s="52"/>
      <c r="HV132" s="52"/>
      <c r="HW132" s="52"/>
      <c r="HX132" s="52"/>
      <c r="HY132" s="52"/>
      <c r="HZ132" s="52"/>
      <c r="IA132" s="52"/>
      <c r="IB132" s="52"/>
      <c r="IC132" s="52"/>
      <c r="ID132" s="52"/>
      <c r="IE132" s="52"/>
      <c r="IF132" s="52"/>
      <c r="IG132" s="52"/>
      <c r="IH132" s="52"/>
      <c r="II132" s="52"/>
      <c r="IJ132" s="52"/>
      <c r="IK132" s="52"/>
      <c r="IL132" s="52"/>
      <c r="IM132" s="52"/>
      <c r="IN132" s="52"/>
      <c r="IO132" s="52"/>
      <c r="IP132" s="52"/>
      <c r="IQ132" s="52"/>
      <c r="IR132" s="52"/>
      <c r="IS132" s="52"/>
      <c r="IT132" s="52"/>
      <c r="IU132" s="52"/>
      <c r="IV132" s="52"/>
    </row>
    <row r="133" ht="14.25" spans="1:256">
      <c r="A133" s="89"/>
      <c r="B133" s="101"/>
      <c r="C133" s="91"/>
      <c r="D133" s="91"/>
      <c r="E133" s="93"/>
      <c r="F133" s="98"/>
      <c r="G133" s="102"/>
      <c r="H133" s="102"/>
      <c r="I133" s="126"/>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52"/>
      <c r="CD133" s="52"/>
      <c r="CE133" s="52"/>
      <c r="CF133" s="52"/>
      <c r="CG133" s="52"/>
      <c r="CH133" s="52"/>
      <c r="CI133" s="52"/>
      <c r="CJ133" s="52"/>
      <c r="CK133" s="52"/>
      <c r="CL133" s="52"/>
      <c r="CM133" s="52"/>
      <c r="CN133" s="52"/>
      <c r="CO133" s="52"/>
      <c r="CP133" s="52"/>
      <c r="CQ133" s="52"/>
      <c r="CR133" s="52"/>
      <c r="CS133" s="52"/>
      <c r="CT133" s="52"/>
      <c r="CU133" s="52"/>
      <c r="CV133" s="52"/>
      <c r="CW133" s="52"/>
      <c r="CX133" s="52"/>
      <c r="CY133" s="52"/>
      <c r="CZ133" s="52"/>
      <c r="DA133" s="52"/>
      <c r="DB133" s="52"/>
      <c r="DC133" s="52"/>
      <c r="DD133" s="52"/>
      <c r="DE133" s="52"/>
      <c r="DF133" s="52"/>
      <c r="DG133" s="52"/>
      <c r="DH133" s="52"/>
      <c r="DI133" s="52"/>
      <c r="DJ133" s="52"/>
      <c r="DK133" s="52"/>
      <c r="DL133" s="52"/>
      <c r="DM133" s="52"/>
      <c r="DN133" s="52"/>
      <c r="DO133" s="52"/>
      <c r="DP133" s="52"/>
      <c r="DQ133" s="52"/>
      <c r="DR133" s="52"/>
      <c r="DS133" s="52"/>
      <c r="DT133" s="52"/>
      <c r="DU133" s="52"/>
      <c r="DV133" s="52"/>
      <c r="DW133" s="52"/>
      <c r="DX133" s="52"/>
      <c r="DY133" s="52"/>
      <c r="DZ133" s="52"/>
      <c r="EA133" s="52"/>
      <c r="EB133" s="52"/>
      <c r="EC133" s="52"/>
      <c r="ED133" s="52"/>
      <c r="EE133" s="52"/>
      <c r="EF133" s="52"/>
      <c r="EG133" s="52"/>
      <c r="EH133" s="52"/>
      <c r="EI133" s="52"/>
      <c r="EJ133" s="52"/>
      <c r="EK133" s="52"/>
      <c r="EL133" s="52"/>
      <c r="EM133" s="52"/>
      <c r="EN133" s="52"/>
      <c r="EO133" s="52"/>
      <c r="EP133" s="52"/>
      <c r="EQ133" s="52"/>
      <c r="ER133" s="52"/>
      <c r="ES133" s="52"/>
      <c r="ET133" s="52"/>
      <c r="EU133" s="52"/>
      <c r="EV133" s="52"/>
      <c r="EW133" s="52"/>
      <c r="EX133" s="52"/>
      <c r="EY133" s="52"/>
      <c r="EZ133" s="52"/>
      <c r="FA133" s="52"/>
      <c r="FB133" s="52"/>
      <c r="FC133" s="52"/>
      <c r="FD133" s="52"/>
      <c r="FE133" s="52"/>
      <c r="FF133" s="52"/>
      <c r="FG133" s="52"/>
      <c r="FH133" s="52"/>
      <c r="FI133" s="52"/>
      <c r="FJ133" s="52"/>
      <c r="FK133" s="52"/>
      <c r="FL133" s="52"/>
      <c r="FM133" s="52"/>
      <c r="FN133" s="52"/>
      <c r="FO133" s="52"/>
      <c r="FP133" s="52"/>
      <c r="FQ133" s="52"/>
      <c r="FR133" s="52"/>
      <c r="FS133" s="52"/>
      <c r="FT133" s="52"/>
      <c r="FU133" s="52"/>
      <c r="FV133" s="52"/>
      <c r="FW133" s="52"/>
      <c r="FX133" s="52"/>
      <c r="FY133" s="52"/>
      <c r="FZ133" s="52"/>
      <c r="GA133" s="52"/>
      <c r="GB133" s="52"/>
      <c r="GC133" s="52"/>
      <c r="GD133" s="52"/>
      <c r="GE133" s="52"/>
      <c r="GF133" s="52"/>
      <c r="GG133" s="52"/>
      <c r="GH133" s="52"/>
      <c r="GI133" s="52"/>
      <c r="GJ133" s="52"/>
      <c r="GK133" s="52"/>
      <c r="GL133" s="52"/>
      <c r="GM133" s="52"/>
      <c r="GN133" s="52"/>
      <c r="GO133" s="52"/>
      <c r="GP133" s="52"/>
      <c r="GQ133" s="52"/>
      <c r="GR133" s="52"/>
      <c r="GS133" s="52"/>
      <c r="GT133" s="52"/>
      <c r="GU133" s="52"/>
      <c r="GV133" s="52"/>
      <c r="GW133" s="52"/>
      <c r="GX133" s="52"/>
      <c r="GY133" s="52"/>
      <c r="GZ133" s="52"/>
      <c r="HA133" s="52"/>
      <c r="HB133" s="52"/>
      <c r="HC133" s="52"/>
      <c r="HD133" s="52"/>
      <c r="HE133" s="52"/>
      <c r="HF133" s="52"/>
      <c r="HG133" s="52"/>
      <c r="HH133" s="52"/>
      <c r="HI133" s="52"/>
      <c r="HJ133" s="52"/>
      <c r="HK133" s="52"/>
      <c r="HL133" s="52"/>
      <c r="HM133" s="52"/>
      <c r="HN133" s="52"/>
      <c r="HO133" s="52"/>
      <c r="HP133" s="52"/>
      <c r="HQ133" s="52"/>
      <c r="HR133" s="52"/>
      <c r="HS133" s="52"/>
      <c r="HT133" s="52"/>
      <c r="HU133" s="52"/>
      <c r="HV133" s="52"/>
      <c r="HW133" s="52"/>
      <c r="HX133" s="52"/>
      <c r="HY133" s="52"/>
      <c r="HZ133" s="52"/>
      <c r="IA133" s="52"/>
      <c r="IB133" s="52"/>
      <c r="IC133" s="52"/>
      <c r="ID133" s="52"/>
      <c r="IE133" s="52"/>
      <c r="IF133" s="52"/>
      <c r="IG133" s="52"/>
      <c r="IH133" s="52"/>
      <c r="II133" s="52"/>
      <c r="IJ133" s="52"/>
      <c r="IK133" s="52"/>
      <c r="IL133" s="52"/>
      <c r="IM133" s="52"/>
      <c r="IN133" s="52"/>
      <c r="IO133" s="52"/>
      <c r="IP133" s="52"/>
      <c r="IQ133" s="52"/>
      <c r="IR133" s="52"/>
      <c r="IS133" s="52"/>
      <c r="IT133" s="52"/>
      <c r="IU133" s="52"/>
      <c r="IV133" s="52"/>
    </row>
    <row r="134" ht="14.25" spans="1:256">
      <c r="A134" s="82" t="s">
        <v>2124</v>
      </c>
      <c r="B134" s="83">
        <v>229</v>
      </c>
      <c r="C134" s="110"/>
      <c r="D134" s="84"/>
      <c r="E134" s="85"/>
      <c r="F134" s="86"/>
      <c r="G134" s="87"/>
      <c r="H134" s="88"/>
      <c r="I134" s="122">
        <f>SUM(I141)</f>
        <v>29490000</v>
      </c>
      <c r="J134" s="51"/>
      <c r="K134" s="51"/>
      <c r="L134" s="51"/>
      <c r="M134" s="51"/>
      <c r="N134" s="51"/>
      <c r="O134" s="51"/>
      <c r="P134" s="51"/>
      <c r="Q134" s="51"/>
      <c r="R134" s="51"/>
      <c r="S134" s="51"/>
      <c r="T134" s="51"/>
      <c r="U134" s="51"/>
      <c r="V134" s="51"/>
      <c r="W134" s="51"/>
      <c r="X134" s="51"/>
      <c r="Y134" s="51"/>
      <c r="Z134" s="51"/>
      <c r="AA134" s="51"/>
      <c r="AB134" s="51"/>
      <c r="AC134" s="51"/>
      <c r="AD134" s="51"/>
      <c r="AE134" s="51"/>
      <c r="AF134" s="51"/>
      <c r="AG134" s="51"/>
      <c r="AH134" s="51"/>
      <c r="AI134" s="51"/>
      <c r="AJ134" s="51"/>
      <c r="AK134" s="51"/>
      <c r="AL134" s="51"/>
      <c r="AM134" s="51"/>
      <c r="AN134" s="51"/>
      <c r="AO134" s="51"/>
      <c r="AP134" s="51"/>
      <c r="AQ134" s="51"/>
      <c r="AR134" s="51"/>
      <c r="AS134" s="51"/>
      <c r="AT134" s="51"/>
      <c r="AU134" s="51"/>
      <c r="AV134" s="51"/>
      <c r="AW134" s="51"/>
      <c r="AX134" s="51"/>
      <c r="AY134" s="51"/>
      <c r="AZ134" s="51"/>
      <c r="BA134" s="51"/>
      <c r="BB134" s="51"/>
      <c r="BC134" s="51"/>
      <c r="BD134" s="51"/>
      <c r="BE134" s="51"/>
      <c r="BF134" s="51"/>
      <c r="BG134" s="51"/>
      <c r="BH134" s="51"/>
      <c r="BI134" s="51"/>
      <c r="BJ134" s="51"/>
      <c r="BK134" s="51"/>
      <c r="BL134" s="51"/>
      <c r="BM134" s="51"/>
      <c r="BN134" s="51"/>
      <c r="BO134" s="51"/>
      <c r="BP134" s="51"/>
      <c r="BQ134" s="51"/>
      <c r="BR134" s="51"/>
      <c r="BS134" s="51"/>
      <c r="BT134" s="51"/>
      <c r="BU134" s="51"/>
      <c r="BV134" s="51"/>
      <c r="BW134" s="51"/>
      <c r="BX134" s="51"/>
      <c r="BY134" s="51"/>
      <c r="BZ134" s="51"/>
      <c r="CA134" s="51"/>
      <c r="CB134" s="51"/>
      <c r="CC134" s="51"/>
      <c r="CD134" s="51"/>
      <c r="CE134" s="51"/>
      <c r="CF134" s="51"/>
      <c r="CG134" s="51"/>
      <c r="CH134" s="51"/>
      <c r="CI134" s="51"/>
      <c r="CJ134" s="51"/>
      <c r="CK134" s="51"/>
      <c r="CL134" s="51"/>
      <c r="CM134" s="51"/>
      <c r="CN134" s="51"/>
      <c r="CO134" s="51"/>
      <c r="CP134" s="51"/>
      <c r="CQ134" s="51"/>
      <c r="CR134" s="51"/>
      <c r="CS134" s="51"/>
      <c r="CT134" s="51"/>
      <c r="CU134" s="51"/>
      <c r="CV134" s="51"/>
      <c r="CW134" s="51"/>
      <c r="CX134" s="51"/>
      <c r="CY134" s="51"/>
      <c r="CZ134" s="51"/>
      <c r="DA134" s="51"/>
      <c r="DB134" s="51"/>
      <c r="DC134" s="51"/>
      <c r="DD134" s="51"/>
      <c r="DE134" s="51"/>
      <c r="DF134" s="51"/>
      <c r="DG134" s="51"/>
      <c r="DH134" s="51"/>
      <c r="DI134" s="51"/>
      <c r="DJ134" s="51"/>
      <c r="DK134" s="51"/>
      <c r="DL134" s="51"/>
      <c r="DM134" s="51"/>
      <c r="DN134" s="51"/>
      <c r="DO134" s="51"/>
      <c r="DP134" s="51"/>
      <c r="DQ134" s="51"/>
      <c r="DR134" s="51"/>
      <c r="DS134" s="51"/>
      <c r="DT134" s="51"/>
      <c r="DU134" s="51"/>
      <c r="DV134" s="51"/>
      <c r="DW134" s="51"/>
      <c r="DX134" s="51"/>
      <c r="DY134" s="51"/>
      <c r="DZ134" s="51"/>
      <c r="EA134" s="51"/>
      <c r="EB134" s="51"/>
      <c r="EC134" s="51"/>
      <c r="ED134" s="51"/>
      <c r="EE134" s="51"/>
      <c r="EF134" s="51"/>
      <c r="EG134" s="51"/>
      <c r="EH134" s="51"/>
      <c r="EI134" s="51"/>
      <c r="EJ134" s="51"/>
      <c r="EK134" s="51"/>
      <c r="EL134" s="51"/>
      <c r="EM134" s="51"/>
      <c r="EN134" s="51"/>
      <c r="EO134" s="51"/>
      <c r="EP134" s="51"/>
      <c r="EQ134" s="51"/>
      <c r="ER134" s="51"/>
      <c r="ES134" s="51"/>
      <c r="ET134" s="51"/>
      <c r="EU134" s="51"/>
      <c r="EV134" s="51"/>
      <c r="EW134" s="51"/>
      <c r="EX134" s="51"/>
      <c r="EY134" s="51"/>
      <c r="EZ134" s="51"/>
      <c r="FA134" s="51"/>
      <c r="FB134" s="51"/>
      <c r="FC134" s="51"/>
      <c r="FD134" s="51"/>
      <c r="FE134" s="51"/>
      <c r="FF134" s="51"/>
      <c r="FG134" s="51"/>
      <c r="FH134" s="51"/>
      <c r="FI134" s="51"/>
      <c r="FJ134" s="51"/>
      <c r="FK134" s="51"/>
      <c r="FL134" s="51"/>
      <c r="FM134" s="51"/>
      <c r="FN134" s="51"/>
      <c r="FO134" s="51"/>
      <c r="FP134" s="51"/>
      <c r="FQ134" s="51"/>
      <c r="FR134" s="51"/>
      <c r="FS134" s="51"/>
      <c r="FT134" s="51"/>
      <c r="FU134" s="51"/>
      <c r="FV134" s="51"/>
      <c r="FW134" s="51"/>
      <c r="FX134" s="51"/>
      <c r="FY134" s="51"/>
      <c r="FZ134" s="51"/>
      <c r="GA134" s="51"/>
      <c r="GB134" s="51"/>
      <c r="GC134" s="51"/>
      <c r="GD134" s="51"/>
      <c r="GE134" s="51"/>
      <c r="GF134" s="51"/>
      <c r="GG134" s="51"/>
      <c r="GH134" s="51"/>
      <c r="GI134" s="51"/>
      <c r="GJ134" s="51"/>
      <c r="GK134" s="51"/>
      <c r="GL134" s="51"/>
      <c r="GM134" s="51"/>
      <c r="GN134" s="51"/>
      <c r="GO134" s="51"/>
      <c r="GP134" s="51"/>
      <c r="GQ134" s="51"/>
      <c r="GR134" s="51"/>
      <c r="GS134" s="51"/>
      <c r="GT134" s="51"/>
      <c r="GU134" s="51"/>
      <c r="GV134" s="51"/>
      <c r="GW134" s="51"/>
      <c r="GX134" s="51"/>
      <c r="GY134" s="51"/>
      <c r="GZ134" s="51"/>
      <c r="HA134" s="51"/>
      <c r="HB134" s="51"/>
      <c r="HC134" s="51"/>
      <c r="HD134" s="51"/>
      <c r="HE134" s="51"/>
      <c r="HF134" s="51"/>
      <c r="HG134" s="51"/>
      <c r="HH134" s="51"/>
      <c r="HI134" s="51"/>
      <c r="HJ134" s="51"/>
      <c r="HK134" s="51"/>
      <c r="HL134" s="51"/>
      <c r="HM134" s="51"/>
      <c r="HN134" s="51"/>
      <c r="HO134" s="51"/>
      <c r="HP134" s="51"/>
      <c r="HQ134" s="51"/>
      <c r="HR134" s="51"/>
      <c r="HS134" s="51"/>
      <c r="HT134" s="51"/>
      <c r="HU134" s="51"/>
      <c r="HV134" s="51"/>
      <c r="HW134" s="51"/>
      <c r="HX134" s="51"/>
      <c r="HY134" s="51"/>
      <c r="HZ134" s="51"/>
      <c r="IA134" s="51"/>
      <c r="IB134" s="51"/>
      <c r="IC134" s="51"/>
      <c r="ID134" s="51"/>
      <c r="IE134" s="51"/>
      <c r="IF134" s="51"/>
      <c r="IG134" s="51"/>
      <c r="IH134" s="51"/>
      <c r="II134" s="51"/>
      <c r="IJ134" s="51"/>
      <c r="IK134" s="51"/>
      <c r="IL134" s="51"/>
      <c r="IM134" s="51"/>
      <c r="IN134" s="51"/>
      <c r="IO134" s="51"/>
      <c r="IP134" s="51"/>
      <c r="IQ134" s="51"/>
      <c r="IR134" s="51"/>
      <c r="IS134" s="51"/>
      <c r="IT134" s="51"/>
      <c r="IU134" s="51"/>
      <c r="IV134" s="51"/>
    </row>
    <row r="135" ht="14.25" spans="1:256">
      <c r="A135" s="89" t="s">
        <v>2125</v>
      </c>
      <c r="B135" s="90">
        <v>229</v>
      </c>
      <c r="C135" s="91" t="s">
        <v>2123</v>
      </c>
      <c r="D135" s="92"/>
      <c r="E135" s="93"/>
      <c r="F135" s="94"/>
      <c r="G135" s="95"/>
      <c r="H135" s="96"/>
      <c r="I135" s="123"/>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52"/>
      <c r="CD135" s="52"/>
      <c r="CE135" s="52"/>
      <c r="CF135" s="52"/>
      <c r="CG135" s="52"/>
      <c r="CH135" s="52"/>
      <c r="CI135" s="52"/>
      <c r="CJ135" s="52"/>
      <c r="CK135" s="52"/>
      <c r="CL135" s="52"/>
      <c r="CM135" s="52"/>
      <c r="CN135" s="52"/>
      <c r="CO135" s="52"/>
      <c r="CP135" s="52"/>
      <c r="CQ135" s="52"/>
      <c r="CR135" s="52"/>
      <c r="CS135" s="52"/>
      <c r="CT135" s="52"/>
      <c r="CU135" s="52"/>
      <c r="CV135" s="52"/>
      <c r="CW135" s="52"/>
      <c r="CX135" s="52"/>
      <c r="CY135" s="52"/>
      <c r="CZ135" s="52"/>
      <c r="DA135" s="52"/>
      <c r="DB135" s="52"/>
      <c r="DC135" s="52"/>
      <c r="DD135" s="52"/>
      <c r="DE135" s="52"/>
      <c r="DF135" s="52"/>
      <c r="DG135" s="52"/>
      <c r="DH135" s="52"/>
      <c r="DI135" s="52"/>
      <c r="DJ135" s="52"/>
      <c r="DK135" s="52"/>
      <c r="DL135" s="52"/>
      <c r="DM135" s="52"/>
      <c r="DN135" s="52"/>
      <c r="DO135" s="52"/>
      <c r="DP135" s="52"/>
      <c r="DQ135" s="52"/>
      <c r="DR135" s="52"/>
      <c r="DS135" s="52"/>
      <c r="DT135" s="52"/>
      <c r="DU135" s="52"/>
      <c r="DV135" s="52"/>
      <c r="DW135" s="52"/>
      <c r="DX135" s="52"/>
      <c r="DY135" s="52"/>
      <c r="DZ135" s="52"/>
      <c r="EA135" s="52"/>
      <c r="EB135" s="52"/>
      <c r="EC135" s="52"/>
      <c r="ED135" s="52"/>
      <c r="EE135" s="52"/>
      <c r="EF135" s="52"/>
      <c r="EG135" s="52"/>
      <c r="EH135" s="52"/>
      <c r="EI135" s="52"/>
      <c r="EJ135" s="52"/>
      <c r="EK135" s="52"/>
      <c r="EL135" s="52"/>
      <c r="EM135" s="52"/>
      <c r="EN135" s="52"/>
      <c r="EO135" s="52"/>
      <c r="EP135" s="52"/>
      <c r="EQ135" s="52"/>
      <c r="ER135" s="52"/>
      <c r="ES135" s="52"/>
      <c r="ET135" s="52"/>
      <c r="EU135" s="52"/>
      <c r="EV135" s="52"/>
      <c r="EW135" s="52"/>
      <c r="EX135" s="52"/>
      <c r="EY135" s="52"/>
      <c r="EZ135" s="52"/>
      <c r="FA135" s="52"/>
      <c r="FB135" s="52"/>
      <c r="FC135" s="52"/>
      <c r="FD135" s="52"/>
      <c r="FE135" s="52"/>
      <c r="FF135" s="52"/>
      <c r="FG135" s="52"/>
      <c r="FH135" s="52"/>
      <c r="FI135" s="52"/>
      <c r="FJ135" s="52"/>
      <c r="FK135" s="52"/>
      <c r="FL135" s="52"/>
      <c r="FM135" s="52"/>
      <c r="FN135" s="52"/>
      <c r="FO135" s="52"/>
      <c r="FP135" s="52"/>
      <c r="FQ135" s="52"/>
      <c r="FR135" s="52"/>
      <c r="FS135" s="52"/>
      <c r="FT135" s="52"/>
      <c r="FU135" s="52"/>
      <c r="FV135" s="52"/>
      <c r="FW135" s="52"/>
      <c r="FX135" s="52"/>
      <c r="FY135" s="52"/>
      <c r="FZ135" s="52"/>
      <c r="GA135" s="52"/>
      <c r="GB135" s="52"/>
      <c r="GC135" s="52"/>
      <c r="GD135" s="52"/>
      <c r="GE135" s="52"/>
      <c r="GF135" s="52"/>
      <c r="GG135" s="52"/>
      <c r="GH135" s="52"/>
      <c r="GI135" s="52"/>
      <c r="GJ135" s="52"/>
      <c r="GK135" s="52"/>
      <c r="GL135" s="52"/>
      <c r="GM135" s="52"/>
      <c r="GN135" s="52"/>
      <c r="GO135" s="52"/>
      <c r="GP135" s="52"/>
      <c r="GQ135" s="52"/>
      <c r="GR135" s="52"/>
      <c r="GS135" s="52"/>
      <c r="GT135" s="52"/>
      <c r="GU135" s="52"/>
      <c r="GV135" s="52"/>
      <c r="GW135" s="52"/>
      <c r="GX135" s="52"/>
      <c r="GY135" s="52"/>
      <c r="GZ135" s="52"/>
      <c r="HA135" s="52"/>
      <c r="HB135" s="52"/>
      <c r="HC135" s="52"/>
      <c r="HD135" s="52"/>
      <c r="HE135" s="52"/>
      <c r="HF135" s="52"/>
      <c r="HG135" s="52"/>
      <c r="HH135" s="52"/>
      <c r="HI135" s="52"/>
      <c r="HJ135" s="52"/>
      <c r="HK135" s="52"/>
      <c r="HL135" s="52"/>
      <c r="HM135" s="52"/>
      <c r="HN135" s="52"/>
      <c r="HO135" s="52"/>
      <c r="HP135" s="52"/>
      <c r="HQ135" s="52"/>
      <c r="HR135" s="52"/>
      <c r="HS135" s="52"/>
      <c r="HT135" s="52"/>
      <c r="HU135" s="52"/>
      <c r="HV135" s="52"/>
      <c r="HW135" s="52"/>
      <c r="HX135" s="52"/>
      <c r="HY135" s="52"/>
      <c r="HZ135" s="52"/>
      <c r="IA135" s="52"/>
      <c r="IB135" s="52"/>
      <c r="IC135" s="52"/>
      <c r="ID135" s="52"/>
      <c r="IE135" s="52"/>
      <c r="IF135" s="52"/>
      <c r="IG135" s="52"/>
      <c r="IH135" s="52"/>
      <c r="II135" s="52"/>
      <c r="IJ135" s="52"/>
      <c r="IK135" s="52"/>
      <c r="IL135" s="52"/>
      <c r="IM135" s="52"/>
      <c r="IN135" s="52"/>
      <c r="IO135" s="52"/>
      <c r="IP135" s="52"/>
      <c r="IQ135" s="52"/>
      <c r="IR135" s="52"/>
      <c r="IS135" s="52"/>
      <c r="IT135" s="52"/>
      <c r="IU135" s="52"/>
      <c r="IV135" s="52"/>
    </row>
    <row r="136" ht="14.25" spans="1:256">
      <c r="A136" s="89"/>
      <c r="B136" s="101"/>
      <c r="C136" s="91"/>
      <c r="D136" s="91"/>
      <c r="E136" s="93"/>
      <c r="F136" s="98"/>
      <c r="G136" s="102"/>
      <c r="H136" s="102"/>
      <c r="I136" s="124"/>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52"/>
      <c r="CD136" s="52"/>
      <c r="CE136" s="52"/>
      <c r="CF136" s="52"/>
      <c r="CG136" s="52"/>
      <c r="CH136" s="52"/>
      <c r="CI136" s="52"/>
      <c r="CJ136" s="52"/>
      <c r="CK136" s="52"/>
      <c r="CL136" s="52"/>
      <c r="CM136" s="52"/>
      <c r="CN136" s="52"/>
      <c r="CO136" s="52"/>
      <c r="CP136" s="52"/>
      <c r="CQ136" s="52"/>
      <c r="CR136" s="52"/>
      <c r="CS136" s="52"/>
      <c r="CT136" s="52"/>
      <c r="CU136" s="52"/>
      <c r="CV136" s="52"/>
      <c r="CW136" s="52"/>
      <c r="CX136" s="52"/>
      <c r="CY136" s="52"/>
      <c r="CZ136" s="52"/>
      <c r="DA136" s="52"/>
      <c r="DB136" s="52"/>
      <c r="DC136" s="52"/>
      <c r="DD136" s="52"/>
      <c r="DE136" s="52"/>
      <c r="DF136" s="52"/>
      <c r="DG136" s="52"/>
      <c r="DH136" s="52"/>
      <c r="DI136" s="52"/>
      <c r="DJ136" s="52"/>
      <c r="DK136" s="52"/>
      <c r="DL136" s="52"/>
      <c r="DM136" s="52"/>
      <c r="DN136" s="52"/>
      <c r="DO136" s="52"/>
      <c r="DP136" s="52"/>
      <c r="DQ136" s="52"/>
      <c r="DR136" s="52"/>
      <c r="DS136" s="52"/>
      <c r="DT136" s="52"/>
      <c r="DU136" s="52"/>
      <c r="DV136" s="52"/>
      <c r="DW136" s="52"/>
      <c r="DX136" s="52"/>
      <c r="DY136" s="52"/>
      <c r="DZ136" s="52"/>
      <c r="EA136" s="52"/>
      <c r="EB136" s="52"/>
      <c r="EC136" s="52"/>
      <c r="ED136" s="52"/>
      <c r="EE136" s="52"/>
      <c r="EF136" s="52"/>
      <c r="EG136" s="52"/>
      <c r="EH136" s="52"/>
      <c r="EI136" s="52"/>
      <c r="EJ136" s="52"/>
      <c r="EK136" s="52"/>
      <c r="EL136" s="52"/>
      <c r="EM136" s="52"/>
      <c r="EN136" s="52"/>
      <c r="EO136" s="52"/>
      <c r="EP136" s="52"/>
      <c r="EQ136" s="52"/>
      <c r="ER136" s="52"/>
      <c r="ES136" s="52"/>
      <c r="ET136" s="52"/>
      <c r="EU136" s="52"/>
      <c r="EV136" s="52"/>
      <c r="EW136" s="52"/>
      <c r="EX136" s="52"/>
      <c r="EY136" s="52"/>
      <c r="EZ136" s="52"/>
      <c r="FA136" s="52"/>
      <c r="FB136" s="52"/>
      <c r="FC136" s="52"/>
      <c r="FD136" s="52"/>
      <c r="FE136" s="52"/>
      <c r="FF136" s="52"/>
      <c r="FG136" s="52"/>
      <c r="FH136" s="52"/>
      <c r="FI136" s="52"/>
      <c r="FJ136" s="52"/>
      <c r="FK136" s="52"/>
      <c r="FL136" s="52"/>
      <c r="FM136" s="52"/>
      <c r="FN136" s="52"/>
      <c r="FO136" s="52"/>
      <c r="FP136" s="52"/>
      <c r="FQ136" s="52"/>
      <c r="FR136" s="52"/>
      <c r="FS136" s="52"/>
      <c r="FT136" s="52"/>
      <c r="FU136" s="52"/>
      <c r="FV136" s="52"/>
      <c r="FW136" s="52"/>
      <c r="FX136" s="52"/>
      <c r="FY136" s="52"/>
      <c r="FZ136" s="52"/>
      <c r="GA136" s="52"/>
      <c r="GB136" s="52"/>
      <c r="GC136" s="52"/>
      <c r="GD136" s="52"/>
      <c r="GE136" s="52"/>
      <c r="GF136" s="52"/>
      <c r="GG136" s="52"/>
      <c r="GH136" s="52"/>
      <c r="GI136" s="52"/>
      <c r="GJ136" s="52"/>
      <c r="GK136" s="52"/>
      <c r="GL136" s="52"/>
      <c r="GM136" s="52"/>
      <c r="GN136" s="52"/>
      <c r="GO136" s="52"/>
      <c r="GP136" s="52"/>
      <c r="GQ136" s="52"/>
      <c r="GR136" s="52"/>
      <c r="GS136" s="52"/>
      <c r="GT136" s="52"/>
      <c r="GU136" s="52"/>
      <c r="GV136" s="52"/>
      <c r="GW136" s="52"/>
      <c r="GX136" s="52"/>
      <c r="GY136" s="52"/>
      <c r="GZ136" s="52"/>
      <c r="HA136" s="52"/>
      <c r="HB136" s="52"/>
      <c r="HC136" s="52"/>
      <c r="HD136" s="52"/>
      <c r="HE136" s="52"/>
      <c r="HF136" s="52"/>
      <c r="HG136" s="52"/>
      <c r="HH136" s="52"/>
      <c r="HI136" s="52"/>
      <c r="HJ136" s="52"/>
      <c r="HK136" s="52"/>
      <c r="HL136" s="52"/>
      <c r="HM136" s="52"/>
      <c r="HN136" s="52"/>
      <c r="HO136" s="52"/>
      <c r="HP136" s="52"/>
      <c r="HQ136" s="52"/>
      <c r="HR136" s="52"/>
      <c r="HS136" s="52"/>
      <c r="HT136" s="52"/>
      <c r="HU136" s="52"/>
      <c r="HV136" s="52"/>
      <c r="HW136" s="52"/>
      <c r="HX136" s="52"/>
      <c r="HY136" s="52"/>
      <c r="HZ136" s="52"/>
      <c r="IA136" s="52"/>
      <c r="IB136" s="52"/>
      <c r="IC136" s="52"/>
      <c r="ID136" s="52"/>
      <c r="IE136" s="52"/>
      <c r="IF136" s="52"/>
      <c r="IG136" s="52"/>
      <c r="IH136" s="52"/>
      <c r="II136" s="52"/>
      <c r="IJ136" s="52"/>
      <c r="IK136" s="52"/>
      <c r="IL136" s="52"/>
      <c r="IM136" s="52"/>
      <c r="IN136" s="52"/>
      <c r="IO136" s="52"/>
      <c r="IP136" s="52"/>
      <c r="IQ136" s="52"/>
      <c r="IR136" s="52"/>
      <c r="IS136" s="52"/>
      <c r="IT136" s="52"/>
      <c r="IU136" s="52"/>
      <c r="IV136" s="52"/>
    </row>
    <row r="137" ht="14.25" spans="1:256">
      <c r="A137" s="89"/>
      <c r="B137" s="101"/>
      <c r="C137" s="91"/>
      <c r="D137" s="91"/>
      <c r="E137" s="93"/>
      <c r="F137" s="98"/>
      <c r="G137" s="102"/>
      <c r="H137" s="102"/>
      <c r="I137" s="124"/>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52"/>
      <c r="CD137" s="52"/>
      <c r="CE137" s="52"/>
      <c r="CF137" s="52"/>
      <c r="CG137" s="52"/>
      <c r="CH137" s="52"/>
      <c r="CI137" s="52"/>
      <c r="CJ137" s="52"/>
      <c r="CK137" s="52"/>
      <c r="CL137" s="52"/>
      <c r="CM137" s="52"/>
      <c r="CN137" s="52"/>
      <c r="CO137" s="52"/>
      <c r="CP137" s="52"/>
      <c r="CQ137" s="52"/>
      <c r="CR137" s="52"/>
      <c r="CS137" s="52"/>
      <c r="CT137" s="52"/>
      <c r="CU137" s="52"/>
      <c r="CV137" s="52"/>
      <c r="CW137" s="52"/>
      <c r="CX137" s="52"/>
      <c r="CY137" s="52"/>
      <c r="CZ137" s="52"/>
      <c r="DA137" s="52"/>
      <c r="DB137" s="52"/>
      <c r="DC137" s="52"/>
      <c r="DD137" s="52"/>
      <c r="DE137" s="52"/>
      <c r="DF137" s="52"/>
      <c r="DG137" s="52"/>
      <c r="DH137" s="52"/>
      <c r="DI137" s="52"/>
      <c r="DJ137" s="52"/>
      <c r="DK137" s="52"/>
      <c r="DL137" s="52"/>
      <c r="DM137" s="52"/>
      <c r="DN137" s="52"/>
      <c r="DO137" s="52"/>
      <c r="DP137" s="52"/>
      <c r="DQ137" s="52"/>
      <c r="DR137" s="52"/>
      <c r="DS137" s="52"/>
      <c r="DT137" s="52"/>
      <c r="DU137" s="52"/>
      <c r="DV137" s="52"/>
      <c r="DW137" s="52"/>
      <c r="DX137" s="52"/>
      <c r="DY137" s="52"/>
      <c r="DZ137" s="52"/>
      <c r="EA137" s="52"/>
      <c r="EB137" s="52"/>
      <c r="EC137" s="52"/>
      <c r="ED137" s="52"/>
      <c r="EE137" s="52"/>
      <c r="EF137" s="52"/>
      <c r="EG137" s="52"/>
      <c r="EH137" s="52"/>
      <c r="EI137" s="52"/>
      <c r="EJ137" s="52"/>
      <c r="EK137" s="52"/>
      <c r="EL137" s="52"/>
      <c r="EM137" s="52"/>
      <c r="EN137" s="52"/>
      <c r="EO137" s="52"/>
      <c r="EP137" s="52"/>
      <c r="EQ137" s="52"/>
      <c r="ER137" s="52"/>
      <c r="ES137" s="52"/>
      <c r="ET137" s="52"/>
      <c r="EU137" s="52"/>
      <c r="EV137" s="52"/>
      <c r="EW137" s="52"/>
      <c r="EX137" s="52"/>
      <c r="EY137" s="52"/>
      <c r="EZ137" s="52"/>
      <c r="FA137" s="52"/>
      <c r="FB137" s="52"/>
      <c r="FC137" s="52"/>
      <c r="FD137" s="52"/>
      <c r="FE137" s="52"/>
      <c r="FF137" s="52"/>
      <c r="FG137" s="52"/>
      <c r="FH137" s="52"/>
      <c r="FI137" s="52"/>
      <c r="FJ137" s="52"/>
      <c r="FK137" s="52"/>
      <c r="FL137" s="52"/>
      <c r="FM137" s="52"/>
      <c r="FN137" s="52"/>
      <c r="FO137" s="52"/>
      <c r="FP137" s="52"/>
      <c r="FQ137" s="52"/>
      <c r="FR137" s="52"/>
      <c r="FS137" s="52"/>
      <c r="FT137" s="52"/>
      <c r="FU137" s="52"/>
      <c r="FV137" s="52"/>
      <c r="FW137" s="52"/>
      <c r="FX137" s="52"/>
      <c r="FY137" s="52"/>
      <c r="FZ137" s="52"/>
      <c r="GA137" s="52"/>
      <c r="GB137" s="52"/>
      <c r="GC137" s="52"/>
      <c r="GD137" s="52"/>
      <c r="GE137" s="52"/>
      <c r="GF137" s="52"/>
      <c r="GG137" s="52"/>
      <c r="GH137" s="52"/>
      <c r="GI137" s="52"/>
      <c r="GJ137" s="52"/>
      <c r="GK137" s="52"/>
      <c r="GL137" s="52"/>
      <c r="GM137" s="52"/>
      <c r="GN137" s="52"/>
      <c r="GO137" s="52"/>
      <c r="GP137" s="52"/>
      <c r="GQ137" s="52"/>
      <c r="GR137" s="52"/>
      <c r="GS137" s="52"/>
      <c r="GT137" s="52"/>
      <c r="GU137" s="52"/>
      <c r="GV137" s="52"/>
      <c r="GW137" s="52"/>
      <c r="GX137" s="52"/>
      <c r="GY137" s="52"/>
      <c r="GZ137" s="52"/>
      <c r="HA137" s="52"/>
      <c r="HB137" s="52"/>
      <c r="HC137" s="52"/>
      <c r="HD137" s="52"/>
      <c r="HE137" s="52"/>
      <c r="HF137" s="52"/>
      <c r="HG137" s="52"/>
      <c r="HH137" s="52"/>
      <c r="HI137" s="52"/>
      <c r="HJ137" s="52"/>
      <c r="HK137" s="52"/>
      <c r="HL137" s="52"/>
      <c r="HM137" s="52"/>
      <c r="HN137" s="52"/>
      <c r="HO137" s="52"/>
      <c r="HP137" s="52"/>
      <c r="HQ137" s="52"/>
      <c r="HR137" s="52"/>
      <c r="HS137" s="52"/>
      <c r="HT137" s="52"/>
      <c r="HU137" s="52"/>
      <c r="HV137" s="52"/>
      <c r="HW137" s="52"/>
      <c r="HX137" s="52"/>
      <c r="HY137" s="52"/>
      <c r="HZ137" s="52"/>
      <c r="IA137" s="52"/>
      <c r="IB137" s="52"/>
      <c r="IC137" s="52"/>
      <c r="ID137" s="52"/>
      <c r="IE137" s="52"/>
      <c r="IF137" s="52"/>
      <c r="IG137" s="52"/>
      <c r="IH137" s="52"/>
      <c r="II137" s="52"/>
      <c r="IJ137" s="52"/>
      <c r="IK137" s="52"/>
      <c r="IL137" s="52"/>
      <c r="IM137" s="52"/>
      <c r="IN137" s="52"/>
      <c r="IO137" s="52"/>
      <c r="IP137" s="52"/>
      <c r="IQ137" s="52"/>
      <c r="IR137" s="52"/>
      <c r="IS137" s="52"/>
      <c r="IT137" s="52"/>
      <c r="IU137" s="52"/>
      <c r="IV137" s="52"/>
    </row>
    <row r="138" ht="14.25" spans="1:256">
      <c r="A138" s="89" t="s">
        <v>2126</v>
      </c>
      <c r="B138" s="90">
        <v>229</v>
      </c>
      <c r="C138" s="91" t="s">
        <v>2084</v>
      </c>
      <c r="D138" s="92"/>
      <c r="E138" s="93"/>
      <c r="F138" s="94"/>
      <c r="G138" s="95"/>
      <c r="H138" s="96"/>
      <c r="I138" s="123"/>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52"/>
      <c r="CD138" s="52"/>
      <c r="CE138" s="52"/>
      <c r="CF138" s="52"/>
      <c r="CG138" s="52"/>
      <c r="CH138" s="52"/>
      <c r="CI138" s="52"/>
      <c r="CJ138" s="52"/>
      <c r="CK138" s="52"/>
      <c r="CL138" s="52"/>
      <c r="CM138" s="52"/>
      <c r="CN138" s="52"/>
      <c r="CO138" s="52"/>
      <c r="CP138" s="52"/>
      <c r="CQ138" s="52"/>
      <c r="CR138" s="52"/>
      <c r="CS138" s="52"/>
      <c r="CT138" s="52"/>
      <c r="CU138" s="52"/>
      <c r="CV138" s="52"/>
      <c r="CW138" s="52"/>
      <c r="CX138" s="52"/>
      <c r="CY138" s="52"/>
      <c r="CZ138" s="52"/>
      <c r="DA138" s="52"/>
      <c r="DB138" s="52"/>
      <c r="DC138" s="52"/>
      <c r="DD138" s="52"/>
      <c r="DE138" s="52"/>
      <c r="DF138" s="52"/>
      <c r="DG138" s="52"/>
      <c r="DH138" s="52"/>
      <c r="DI138" s="52"/>
      <c r="DJ138" s="52"/>
      <c r="DK138" s="52"/>
      <c r="DL138" s="52"/>
      <c r="DM138" s="52"/>
      <c r="DN138" s="52"/>
      <c r="DO138" s="52"/>
      <c r="DP138" s="52"/>
      <c r="DQ138" s="52"/>
      <c r="DR138" s="52"/>
      <c r="DS138" s="52"/>
      <c r="DT138" s="52"/>
      <c r="DU138" s="52"/>
      <c r="DV138" s="52"/>
      <c r="DW138" s="52"/>
      <c r="DX138" s="52"/>
      <c r="DY138" s="52"/>
      <c r="DZ138" s="52"/>
      <c r="EA138" s="52"/>
      <c r="EB138" s="52"/>
      <c r="EC138" s="52"/>
      <c r="ED138" s="52"/>
      <c r="EE138" s="52"/>
      <c r="EF138" s="52"/>
      <c r="EG138" s="52"/>
      <c r="EH138" s="52"/>
      <c r="EI138" s="52"/>
      <c r="EJ138" s="52"/>
      <c r="EK138" s="52"/>
      <c r="EL138" s="52"/>
      <c r="EM138" s="52"/>
      <c r="EN138" s="52"/>
      <c r="EO138" s="52"/>
      <c r="EP138" s="52"/>
      <c r="EQ138" s="52"/>
      <c r="ER138" s="52"/>
      <c r="ES138" s="52"/>
      <c r="ET138" s="52"/>
      <c r="EU138" s="52"/>
      <c r="EV138" s="52"/>
      <c r="EW138" s="52"/>
      <c r="EX138" s="52"/>
      <c r="EY138" s="52"/>
      <c r="EZ138" s="52"/>
      <c r="FA138" s="52"/>
      <c r="FB138" s="52"/>
      <c r="FC138" s="52"/>
      <c r="FD138" s="52"/>
      <c r="FE138" s="52"/>
      <c r="FF138" s="52"/>
      <c r="FG138" s="52"/>
      <c r="FH138" s="52"/>
      <c r="FI138" s="52"/>
      <c r="FJ138" s="52"/>
      <c r="FK138" s="52"/>
      <c r="FL138" s="52"/>
      <c r="FM138" s="52"/>
      <c r="FN138" s="52"/>
      <c r="FO138" s="52"/>
      <c r="FP138" s="52"/>
      <c r="FQ138" s="52"/>
      <c r="FR138" s="52"/>
      <c r="FS138" s="52"/>
      <c r="FT138" s="52"/>
      <c r="FU138" s="52"/>
      <c r="FV138" s="52"/>
      <c r="FW138" s="52"/>
      <c r="FX138" s="52"/>
      <c r="FY138" s="52"/>
      <c r="FZ138" s="52"/>
      <c r="GA138" s="52"/>
      <c r="GB138" s="52"/>
      <c r="GC138" s="52"/>
      <c r="GD138" s="52"/>
      <c r="GE138" s="52"/>
      <c r="GF138" s="52"/>
      <c r="GG138" s="52"/>
      <c r="GH138" s="52"/>
      <c r="GI138" s="52"/>
      <c r="GJ138" s="52"/>
      <c r="GK138" s="52"/>
      <c r="GL138" s="52"/>
      <c r="GM138" s="52"/>
      <c r="GN138" s="52"/>
      <c r="GO138" s="52"/>
      <c r="GP138" s="52"/>
      <c r="GQ138" s="52"/>
      <c r="GR138" s="52"/>
      <c r="GS138" s="52"/>
      <c r="GT138" s="52"/>
      <c r="GU138" s="52"/>
      <c r="GV138" s="52"/>
      <c r="GW138" s="52"/>
      <c r="GX138" s="52"/>
      <c r="GY138" s="52"/>
      <c r="GZ138" s="52"/>
      <c r="HA138" s="52"/>
      <c r="HB138" s="52"/>
      <c r="HC138" s="52"/>
      <c r="HD138" s="52"/>
      <c r="HE138" s="52"/>
      <c r="HF138" s="52"/>
      <c r="HG138" s="52"/>
      <c r="HH138" s="52"/>
      <c r="HI138" s="52"/>
      <c r="HJ138" s="52"/>
      <c r="HK138" s="52"/>
      <c r="HL138" s="52"/>
      <c r="HM138" s="52"/>
      <c r="HN138" s="52"/>
      <c r="HO138" s="52"/>
      <c r="HP138" s="52"/>
      <c r="HQ138" s="52"/>
      <c r="HR138" s="52"/>
      <c r="HS138" s="52"/>
      <c r="HT138" s="52"/>
      <c r="HU138" s="52"/>
      <c r="HV138" s="52"/>
      <c r="HW138" s="52"/>
      <c r="HX138" s="52"/>
      <c r="HY138" s="52"/>
      <c r="HZ138" s="52"/>
      <c r="IA138" s="52"/>
      <c r="IB138" s="52"/>
      <c r="IC138" s="52"/>
      <c r="ID138" s="52"/>
      <c r="IE138" s="52"/>
      <c r="IF138" s="52"/>
      <c r="IG138" s="52"/>
      <c r="IH138" s="52"/>
      <c r="II138" s="52"/>
      <c r="IJ138" s="52"/>
      <c r="IK138" s="52"/>
      <c r="IL138" s="52"/>
      <c r="IM138" s="52"/>
      <c r="IN138" s="52"/>
      <c r="IO138" s="52"/>
      <c r="IP138" s="52"/>
      <c r="IQ138" s="52"/>
      <c r="IR138" s="52"/>
      <c r="IS138" s="52"/>
      <c r="IT138" s="52"/>
      <c r="IU138" s="52"/>
      <c r="IV138" s="52"/>
    </row>
    <row r="139" ht="14.25" spans="1:256">
      <c r="A139" s="89"/>
      <c r="B139" s="135"/>
      <c r="C139" s="91"/>
      <c r="D139" s="92"/>
      <c r="E139" s="93"/>
      <c r="F139" s="93"/>
      <c r="G139" s="95"/>
      <c r="H139" s="96"/>
      <c r="I139" s="123"/>
      <c r="J139" s="51"/>
      <c r="K139" s="51"/>
      <c r="L139" s="51"/>
      <c r="M139" s="51"/>
      <c r="N139" s="51"/>
      <c r="O139" s="51"/>
      <c r="P139" s="51"/>
      <c r="Q139" s="51"/>
      <c r="R139" s="51"/>
      <c r="S139" s="51"/>
      <c r="T139" s="51"/>
      <c r="U139" s="51"/>
      <c r="V139" s="51"/>
      <c r="W139" s="51"/>
      <c r="X139" s="51"/>
      <c r="Y139" s="51"/>
      <c r="Z139" s="51"/>
      <c r="AA139" s="51"/>
      <c r="AB139" s="51"/>
      <c r="AC139" s="51"/>
      <c r="AD139" s="51"/>
      <c r="AE139" s="51"/>
      <c r="AF139" s="51"/>
      <c r="AG139" s="51"/>
      <c r="AH139" s="51"/>
      <c r="AI139" s="51"/>
      <c r="AJ139" s="51"/>
      <c r="AK139" s="51"/>
      <c r="AL139" s="51"/>
      <c r="AM139" s="51"/>
      <c r="AN139" s="51"/>
      <c r="AO139" s="51"/>
      <c r="AP139" s="51"/>
      <c r="AQ139" s="51"/>
      <c r="AR139" s="51"/>
      <c r="AS139" s="51"/>
      <c r="AT139" s="51"/>
      <c r="AU139" s="51"/>
      <c r="AV139" s="51"/>
      <c r="AW139" s="51"/>
      <c r="AX139" s="51"/>
      <c r="AY139" s="51"/>
      <c r="AZ139" s="51"/>
      <c r="BA139" s="51"/>
      <c r="BB139" s="51"/>
      <c r="BC139" s="51"/>
      <c r="BD139" s="51"/>
      <c r="BE139" s="51"/>
      <c r="BF139" s="51"/>
      <c r="BG139" s="51"/>
      <c r="BH139" s="51"/>
      <c r="BI139" s="51"/>
      <c r="BJ139" s="51"/>
      <c r="BK139" s="51"/>
      <c r="BL139" s="51"/>
      <c r="BM139" s="51"/>
      <c r="BN139" s="51"/>
      <c r="BO139" s="51"/>
      <c r="BP139" s="51"/>
      <c r="BQ139" s="51"/>
      <c r="BR139" s="51"/>
      <c r="BS139" s="51"/>
      <c r="BT139" s="51"/>
      <c r="BU139" s="51"/>
      <c r="BV139" s="51"/>
      <c r="BW139" s="51"/>
      <c r="BX139" s="51"/>
      <c r="BY139" s="51"/>
      <c r="BZ139" s="51"/>
      <c r="CA139" s="51"/>
      <c r="CB139" s="51"/>
      <c r="CC139" s="51"/>
      <c r="CD139" s="51"/>
      <c r="CE139" s="51"/>
      <c r="CF139" s="51"/>
      <c r="CG139" s="51"/>
      <c r="CH139" s="51"/>
      <c r="CI139" s="51"/>
      <c r="CJ139" s="51"/>
      <c r="CK139" s="51"/>
      <c r="CL139" s="51"/>
      <c r="CM139" s="51"/>
      <c r="CN139" s="51"/>
      <c r="CO139" s="51"/>
      <c r="CP139" s="51"/>
      <c r="CQ139" s="51"/>
      <c r="CR139" s="51"/>
      <c r="CS139" s="51"/>
      <c r="CT139" s="51"/>
      <c r="CU139" s="51"/>
      <c r="CV139" s="51"/>
      <c r="CW139" s="51"/>
      <c r="CX139" s="51"/>
      <c r="CY139" s="51"/>
      <c r="CZ139" s="51"/>
      <c r="DA139" s="51"/>
      <c r="DB139" s="51"/>
      <c r="DC139" s="51"/>
      <c r="DD139" s="51"/>
      <c r="DE139" s="51"/>
      <c r="DF139" s="51"/>
      <c r="DG139" s="51"/>
      <c r="DH139" s="51"/>
      <c r="DI139" s="51"/>
      <c r="DJ139" s="51"/>
      <c r="DK139" s="51"/>
      <c r="DL139" s="51"/>
      <c r="DM139" s="51"/>
      <c r="DN139" s="51"/>
      <c r="DO139" s="51"/>
      <c r="DP139" s="51"/>
      <c r="DQ139" s="51"/>
      <c r="DR139" s="51"/>
      <c r="DS139" s="51"/>
      <c r="DT139" s="51"/>
      <c r="DU139" s="51"/>
      <c r="DV139" s="51"/>
      <c r="DW139" s="51"/>
      <c r="DX139" s="51"/>
      <c r="DY139" s="51"/>
      <c r="DZ139" s="51"/>
      <c r="EA139" s="51"/>
      <c r="EB139" s="51"/>
      <c r="EC139" s="51"/>
      <c r="ED139" s="51"/>
      <c r="EE139" s="51"/>
      <c r="EF139" s="51"/>
      <c r="EG139" s="51"/>
      <c r="EH139" s="51"/>
      <c r="EI139" s="51"/>
      <c r="EJ139" s="51"/>
      <c r="EK139" s="51"/>
      <c r="EL139" s="51"/>
      <c r="EM139" s="51"/>
      <c r="EN139" s="51"/>
      <c r="EO139" s="51"/>
      <c r="EP139" s="51"/>
      <c r="EQ139" s="51"/>
      <c r="ER139" s="51"/>
      <c r="ES139" s="51"/>
      <c r="ET139" s="51"/>
      <c r="EU139" s="51"/>
      <c r="EV139" s="51"/>
      <c r="EW139" s="51"/>
      <c r="EX139" s="51"/>
      <c r="EY139" s="51"/>
      <c r="EZ139" s="51"/>
      <c r="FA139" s="51"/>
      <c r="FB139" s="51"/>
      <c r="FC139" s="51"/>
      <c r="FD139" s="51"/>
      <c r="FE139" s="51"/>
      <c r="FF139" s="51"/>
      <c r="FG139" s="51"/>
      <c r="FH139" s="51"/>
      <c r="FI139" s="51"/>
      <c r="FJ139" s="51"/>
      <c r="FK139" s="51"/>
      <c r="FL139" s="51"/>
      <c r="FM139" s="51"/>
      <c r="FN139" s="51"/>
      <c r="FO139" s="51"/>
      <c r="FP139" s="51"/>
      <c r="FQ139" s="51"/>
      <c r="FR139" s="51"/>
      <c r="FS139" s="51"/>
      <c r="FT139" s="51"/>
      <c r="FU139" s="51"/>
      <c r="FV139" s="51"/>
      <c r="FW139" s="51"/>
      <c r="FX139" s="51"/>
      <c r="FY139" s="51"/>
      <c r="FZ139" s="51"/>
      <c r="GA139" s="51"/>
      <c r="GB139" s="51"/>
      <c r="GC139" s="51"/>
      <c r="GD139" s="51"/>
      <c r="GE139" s="51"/>
      <c r="GF139" s="51"/>
      <c r="GG139" s="51"/>
      <c r="GH139" s="51"/>
      <c r="GI139" s="51"/>
      <c r="GJ139" s="51"/>
      <c r="GK139" s="51"/>
      <c r="GL139" s="51"/>
      <c r="GM139" s="51"/>
      <c r="GN139" s="51"/>
      <c r="GO139" s="51"/>
      <c r="GP139" s="51"/>
      <c r="GQ139" s="51"/>
      <c r="GR139" s="51"/>
      <c r="GS139" s="51"/>
      <c r="GT139" s="51"/>
      <c r="GU139" s="51"/>
      <c r="GV139" s="51"/>
      <c r="GW139" s="51"/>
      <c r="GX139" s="51"/>
      <c r="GY139" s="51"/>
      <c r="GZ139" s="51"/>
      <c r="HA139" s="51"/>
      <c r="HB139" s="51"/>
      <c r="HC139" s="51"/>
      <c r="HD139" s="51"/>
      <c r="HE139" s="51"/>
      <c r="HF139" s="51"/>
      <c r="HG139" s="51"/>
      <c r="HH139" s="51"/>
      <c r="HI139" s="51"/>
      <c r="HJ139" s="51"/>
      <c r="HK139" s="51"/>
      <c r="HL139" s="51"/>
      <c r="HM139" s="51"/>
      <c r="HN139" s="51"/>
      <c r="HO139" s="51"/>
      <c r="HP139" s="51"/>
      <c r="HQ139" s="51"/>
      <c r="HR139" s="51"/>
      <c r="HS139" s="51"/>
      <c r="HT139" s="51"/>
      <c r="HU139" s="51"/>
      <c r="HV139" s="51"/>
      <c r="HW139" s="51"/>
      <c r="HX139" s="51"/>
      <c r="HY139" s="51"/>
      <c r="HZ139" s="51"/>
      <c r="IA139" s="51"/>
      <c r="IB139" s="51"/>
      <c r="IC139" s="51"/>
      <c r="ID139" s="51"/>
      <c r="IE139" s="51"/>
      <c r="IF139" s="51"/>
      <c r="IG139" s="51"/>
      <c r="IH139" s="51"/>
      <c r="II139" s="51"/>
      <c r="IJ139" s="51"/>
      <c r="IK139" s="51"/>
      <c r="IL139" s="51"/>
      <c r="IM139" s="51"/>
      <c r="IN139" s="51"/>
      <c r="IO139" s="51"/>
      <c r="IP139" s="51"/>
      <c r="IQ139" s="51"/>
      <c r="IR139" s="51"/>
      <c r="IS139" s="51"/>
      <c r="IT139" s="51"/>
      <c r="IU139" s="51"/>
      <c r="IV139" s="51"/>
    </row>
    <row r="140" ht="14.25" spans="1:256">
      <c r="A140" s="89"/>
      <c r="B140" s="101"/>
      <c r="C140" s="91"/>
      <c r="D140" s="91"/>
      <c r="E140" s="93"/>
      <c r="F140" s="98"/>
      <c r="G140" s="101"/>
      <c r="H140" s="102"/>
      <c r="I140" s="126"/>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52"/>
      <c r="CD140" s="52"/>
      <c r="CE140" s="52"/>
      <c r="CF140" s="52"/>
      <c r="CG140" s="52"/>
      <c r="CH140" s="52"/>
      <c r="CI140" s="52"/>
      <c r="CJ140" s="52"/>
      <c r="CK140" s="52"/>
      <c r="CL140" s="52"/>
      <c r="CM140" s="52"/>
      <c r="CN140" s="52"/>
      <c r="CO140" s="52"/>
      <c r="CP140" s="52"/>
      <c r="CQ140" s="52"/>
      <c r="CR140" s="52"/>
      <c r="CS140" s="52"/>
      <c r="CT140" s="52"/>
      <c r="CU140" s="52"/>
      <c r="CV140" s="52"/>
      <c r="CW140" s="52"/>
      <c r="CX140" s="52"/>
      <c r="CY140" s="52"/>
      <c r="CZ140" s="52"/>
      <c r="DA140" s="52"/>
      <c r="DB140" s="52"/>
      <c r="DC140" s="52"/>
      <c r="DD140" s="52"/>
      <c r="DE140" s="52"/>
      <c r="DF140" s="52"/>
      <c r="DG140" s="52"/>
      <c r="DH140" s="52"/>
      <c r="DI140" s="52"/>
      <c r="DJ140" s="52"/>
      <c r="DK140" s="52"/>
      <c r="DL140" s="52"/>
      <c r="DM140" s="52"/>
      <c r="DN140" s="52"/>
      <c r="DO140" s="52"/>
      <c r="DP140" s="52"/>
      <c r="DQ140" s="52"/>
      <c r="DR140" s="52"/>
      <c r="DS140" s="52"/>
      <c r="DT140" s="52"/>
      <c r="DU140" s="52"/>
      <c r="DV140" s="52"/>
      <c r="DW140" s="52"/>
      <c r="DX140" s="52"/>
      <c r="DY140" s="52"/>
      <c r="DZ140" s="52"/>
      <c r="EA140" s="52"/>
      <c r="EB140" s="52"/>
      <c r="EC140" s="52"/>
      <c r="ED140" s="52"/>
      <c r="EE140" s="52"/>
      <c r="EF140" s="52"/>
      <c r="EG140" s="52"/>
      <c r="EH140" s="52"/>
      <c r="EI140" s="52"/>
      <c r="EJ140" s="52"/>
      <c r="EK140" s="52"/>
      <c r="EL140" s="52"/>
      <c r="EM140" s="52"/>
      <c r="EN140" s="52"/>
      <c r="EO140" s="52"/>
      <c r="EP140" s="52"/>
      <c r="EQ140" s="52"/>
      <c r="ER140" s="52"/>
      <c r="ES140" s="52"/>
      <c r="ET140" s="52"/>
      <c r="EU140" s="52"/>
      <c r="EV140" s="52"/>
      <c r="EW140" s="52"/>
      <c r="EX140" s="52"/>
      <c r="EY140" s="52"/>
      <c r="EZ140" s="52"/>
      <c r="FA140" s="52"/>
      <c r="FB140" s="52"/>
      <c r="FC140" s="52"/>
      <c r="FD140" s="52"/>
      <c r="FE140" s="52"/>
      <c r="FF140" s="52"/>
      <c r="FG140" s="52"/>
      <c r="FH140" s="52"/>
      <c r="FI140" s="52"/>
      <c r="FJ140" s="52"/>
      <c r="FK140" s="52"/>
      <c r="FL140" s="52"/>
      <c r="FM140" s="52"/>
      <c r="FN140" s="52"/>
      <c r="FO140" s="52"/>
      <c r="FP140" s="52"/>
      <c r="FQ140" s="52"/>
      <c r="FR140" s="52"/>
      <c r="FS140" s="52"/>
      <c r="FT140" s="52"/>
      <c r="FU140" s="52"/>
      <c r="FV140" s="52"/>
      <c r="FW140" s="52"/>
      <c r="FX140" s="52"/>
      <c r="FY140" s="52"/>
      <c r="FZ140" s="52"/>
      <c r="GA140" s="52"/>
      <c r="GB140" s="52"/>
      <c r="GC140" s="52"/>
      <c r="GD140" s="52"/>
      <c r="GE140" s="52"/>
      <c r="GF140" s="52"/>
      <c r="GG140" s="52"/>
      <c r="GH140" s="52"/>
      <c r="GI140" s="52"/>
      <c r="GJ140" s="52"/>
      <c r="GK140" s="52"/>
      <c r="GL140" s="52"/>
      <c r="GM140" s="52"/>
      <c r="GN140" s="52"/>
      <c r="GO140" s="52"/>
      <c r="GP140" s="52"/>
      <c r="GQ140" s="52"/>
      <c r="GR140" s="52"/>
      <c r="GS140" s="52"/>
      <c r="GT140" s="52"/>
      <c r="GU140" s="52"/>
      <c r="GV140" s="52"/>
      <c r="GW140" s="52"/>
      <c r="GX140" s="52"/>
      <c r="GY140" s="52"/>
      <c r="GZ140" s="52"/>
      <c r="HA140" s="52"/>
      <c r="HB140" s="52"/>
      <c r="HC140" s="52"/>
      <c r="HD140" s="52"/>
      <c r="HE140" s="52"/>
      <c r="HF140" s="52"/>
      <c r="HG140" s="52"/>
      <c r="HH140" s="52"/>
      <c r="HI140" s="52"/>
      <c r="HJ140" s="52"/>
      <c r="HK140" s="52"/>
      <c r="HL140" s="52"/>
      <c r="HM140" s="52"/>
      <c r="HN140" s="52"/>
      <c r="HO140" s="52"/>
      <c r="HP140" s="52"/>
      <c r="HQ140" s="52"/>
      <c r="HR140" s="52"/>
      <c r="HS140" s="52"/>
      <c r="HT140" s="52"/>
      <c r="HU140" s="52"/>
      <c r="HV140" s="52"/>
      <c r="HW140" s="52"/>
      <c r="HX140" s="52"/>
      <c r="HY140" s="52"/>
      <c r="HZ140" s="52"/>
      <c r="IA140" s="52"/>
      <c r="IB140" s="52"/>
      <c r="IC140" s="52"/>
      <c r="ID140" s="52"/>
      <c r="IE140" s="52"/>
      <c r="IF140" s="52"/>
      <c r="IG140" s="52"/>
      <c r="IH140" s="52"/>
      <c r="II140" s="52"/>
      <c r="IJ140" s="52"/>
      <c r="IK140" s="52"/>
      <c r="IL140" s="52"/>
      <c r="IM140" s="52"/>
      <c r="IN140" s="52"/>
      <c r="IO140" s="52"/>
      <c r="IP140" s="52"/>
      <c r="IQ140" s="52"/>
      <c r="IR140" s="52"/>
      <c r="IS140" s="52"/>
      <c r="IT140" s="52"/>
      <c r="IU140" s="52"/>
      <c r="IV140" s="52"/>
    </row>
    <row r="141" ht="14.25" spans="1:256">
      <c r="A141" s="136" t="s">
        <v>2127</v>
      </c>
      <c r="B141" s="135">
        <v>229</v>
      </c>
      <c r="C141" s="104" t="s">
        <v>2079</v>
      </c>
      <c r="D141" s="137"/>
      <c r="E141" s="138"/>
      <c r="F141" s="139"/>
      <c r="G141" s="140"/>
      <c r="H141" s="140"/>
      <c r="I141" s="161">
        <f>SUM(I142:I149)</f>
        <v>29490000</v>
      </c>
      <c r="J141" s="51"/>
      <c r="K141" s="51"/>
      <c r="L141" s="51"/>
      <c r="M141" s="51"/>
      <c r="N141" s="51"/>
      <c r="O141" s="51"/>
      <c r="P141" s="51"/>
      <c r="Q141" s="51"/>
      <c r="R141" s="51"/>
      <c r="S141" s="51"/>
      <c r="T141" s="51"/>
      <c r="U141" s="51"/>
      <c r="V141" s="51"/>
      <c r="W141" s="51"/>
      <c r="X141" s="51"/>
      <c r="Y141" s="51"/>
      <c r="Z141" s="51"/>
      <c r="AA141" s="51"/>
      <c r="AB141" s="51"/>
      <c r="AC141" s="51"/>
      <c r="AD141" s="51"/>
      <c r="AE141" s="51"/>
      <c r="AF141" s="51"/>
      <c r="AG141" s="51"/>
      <c r="AH141" s="51"/>
      <c r="AI141" s="51"/>
      <c r="AJ141" s="51"/>
      <c r="AK141" s="51"/>
      <c r="AL141" s="51"/>
      <c r="AM141" s="51"/>
      <c r="AN141" s="51"/>
      <c r="AO141" s="51"/>
      <c r="AP141" s="51"/>
      <c r="AQ141" s="51"/>
      <c r="AR141" s="51"/>
      <c r="AS141" s="51"/>
      <c r="AT141" s="51"/>
      <c r="AU141" s="51"/>
      <c r="AV141" s="51"/>
      <c r="AW141" s="51"/>
      <c r="AX141" s="51"/>
      <c r="AY141" s="51"/>
      <c r="AZ141" s="51"/>
      <c r="BA141" s="51"/>
      <c r="BB141" s="51"/>
      <c r="BC141" s="51"/>
      <c r="BD141" s="51"/>
      <c r="BE141" s="51"/>
      <c r="BF141" s="51"/>
      <c r="BG141" s="51"/>
      <c r="BH141" s="51"/>
      <c r="BI141" s="51"/>
      <c r="BJ141" s="51"/>
      <c r="BK141" s="51"/>
      <c r="BL141" s="51"/>
      <c r="BM141" s="51"/>
      <c r="BN141" s="51"/>
      <c r="BO141" s="51"/>
      <c r="BP141" s="51"/>
      <c r="BQ141" s="51"/>
      <c r="BR141" s="51"/>
      <c r="BS141" s="51"/>
      <c r="BT141" s="51"/>
      <c r="BU141" s="51"/>
      <c r="BV141" s="51"/>
      <c r="BW141" s="51"/>
      <c r="BX141" s="51"/>
      <c r="BY141" s="51"/>
      <c r="BZ141" s="51"/>
      <c r="CA141" s="51"/>
      <c r="CB141" s="51"/>
      <c r="CC141" s="51"/>
      <c r="CD141" s="51"/>
      <c r="CE141" s="51"/>
      <c r="CF141" s="51"/>
      <c r="CG141" s="51"/>
      <c r="CH141" s="51"/>
      <c r="CI141" s="51"/>
      <c r="CJ141" s="51"/>
      <c r="CK141" s="51"/>
      <c r="CL141" s="51"/>
      <c r="CM141" s="51"/>
      <c r="CN141" s="51"/>
      <c r="CO141" s="51"/>
      <c r="CP141" s="51"/>
      <c r="CQ141" s="51"/>
      <c r="CR141" s="51"/>
      <c r="CS141" s="51"/>
      <c r="CT141" s="51"/>
      <c r="CU141" s="51"/>
      <c r="CV141" s="51"/>
      <c r="CW141" s="51"/>
      <c r="CX141" s="51"/>
      <c r="CY141" s="51"/>
      <c r="CZ141" s="51"/>
      <c r="DA141" s="51"/>
      <c r="DB141" s="51"/>
      <c r="DC141" s="51"/>
      <c r="DD141" s="51"/>
      <c r="DE141" s="51"/>
      <c r="DF141" s="51"/>
      <c r="DG141" s="51"/>
      <c r="DH141" s="51"/>
      <c r="DI141" s="51"/>
      <c r="DJ141" s="51"/>
      <c r="DK141" s="51"/>
      <c r="DL141" s="51"/>
      <c r="DM141" s="51"/>
      <c r="DN141" s="51"/>
      <c r="DO141" s="51"/>
      <c r="DP141" s="51"/>
      <c r="DQ141" s="51"/>
      <c r="DR141" s="51"/>
      <c r="DS141" s="51"/>
      <c r="DT141" s="51"/>
      <c r="DU141" s="51"/>
      <c r="DV141" s="51"/>
      <c r="DW141" s="51"/>
      <c r="DX141" s="51"/>
      <c r="DY141" s="51"/>
      <c r="DZ141" s="51"/>
      <c r="EA141" s="51"/>
      <c r="EB141" s="51"/>
      <c r="EC141" s="51"/>
      <c r="ED141" s="51"/>
      <c r="EE141" s="51"/>
      <c r="EF141" s="51"/>
      <c r="EG141" s="51"/>
      <c r="EH141" s="51"/>
      <c r="EI141" s="51"/>
      <c r="EJ141" s="51"/>
      <c r="EK141" s="51"/>
      <c r="EL141" s="51"/>
      <c r="EM141" s="51"/>
      <c r="EN141" s="51"/>
      <c r="EO141" s="51"/>
      <c r="EP141" s="51"/>
      <c r="EQ141" s="51"/>
      <c r="ER141" s="51"/>
      <c r="ES141" s="51"/>
      <c r="ET141" s="51"/>
      <c r="EU141" s="51"/>
      <c r="EV141" s="51"/>
      <c r="EW141" s="51"/>
      <c r="EX141" s="51"/>
      <c r="EY141" s="51"/>
      <c r="EZ141" s="51"/>
      <c r="FA141" s="51"/>
      <c r="FB141" s="51"/>
      <c r="FC141" s="51"/>
      <c r="FD141" s="51"/>
      <c r="FE141" s="51"/>
      <c r="FF141" s="51"/>
      <c r="FG141" s="51"/>
      <c r="FH141" s="51"/>
      <c r="FI141" s="51"/>
      <c r="FJ141" s="51"/>
      <c r="FK141" s="51"/>
      <c r="FL141" s="51"/>
      <c r="FM141" s="51"/>
      <c r="FN141" s="51"/>
      <c r="FO141" s="51"/>
      <c r="FP141" s="51"/>
      <c r="FQ141" s="51"/>
      <c r="FR141" s="51"/>
      <c r="FS141" s="51"/>
      <c r="FT141" s="51"/>
      <c r="FU141" s="51"/>
      <c r="FV141" s="51"/>
      <c r="FW141" s="51"/>
      <c r="FX141" s="51"/>
      <c r="FY141" s="51"/>
      <c r="FZ141" s="51"/>
      <c r="GA141" s="51"/>
      <c r="GB141" s="51"/>
      <c r="GC141" s="51"/>
      <c r="GD141" s="51"/>
      <c r="GE141" s="51"/>
      <c r="GF141" s="51"/>
      <c r="GG141" s="51"/>
      <c r="GH141" s="51"/>
      <c r="GI141" s="51"/>
      <c r="GJ141" s="51"/>
      <c r="GK141" s="51"/>
      <c r="GL141" s="51"/>
      <c r="GM141" s="51"/>
      <c r="GN141" s="51"/>
      <c r="GO141" s="51"/>
      <c r="GP141" s="51"/>
      <c r="GQ141" s="51"/>
      <c r="GR141" s="51"/>
      <c r="GS141" s="51"/>
      <c r="GT141" s="51"/>
      <c r="GU141" s="51"/>
      <c r="GV141" s="51"/>
      <c r="GW141" s="51"/>
      <c r="GX141" s="51"/>
      <c r="GY141" s="51"/>
      <c r="GZ141" s="51"/>
      <c r="HA141" s="51"/>
      <c r="HB141" s="51"/>
      <c r="HC141" s="51"/>
      <c r="HD141" s="51"/>
      <c r="HE141" s="51"/>
      <c r="HF141" s="51"/>
      <c r="HG141" s="51"/>
      <c r="HH141" s="51"/>
      <c r="HI141" s="51"/>
      <c r="HJ141" s="51"/>
      <c r="HK141" s="51"/>
      <c r="HL141" s="51"/>
      <c r="HM141" s="51"/>
      <c r="HN141" s="51"/>
      <c r="HO141" s="51"/>
      <c r="HP141" s="51"/>
      <c r="HQ141" s="51"/>
      <c r="HR141" s="51"/>
      <c r="HS141" s="51"/>
      <c r="HT141" s="51"/>
      <c r="HU141" s="51"/>
      <c r="HV141" s="51"/>
      <c r="HW141" s="51"/>
      <c r="HX141" s="51"/>
      <c r="HY141" s="51"/>
      <c r="HZ141" s="51"/>
      <c r="IA141" s="51"/>
      <c r="IB141" s="51"/>
      <c r="IC141" s="51"/>
      <c r="ID141" s="51"/>
      <c r="IE141" s="51"/>
      <c r="IF141" s="51"/>
      <c r="IG141" s="51"/>
      <c r="IH141" s="51"/>
      <c r="II141" s="51"/>
      <c r="IJ141" s="51"/>
      <c r="IK141" s="51"/>
      <c r="IL141" s="51"/>
      <c r="IM141" s="51"/>
      <c r="IN141" s="51"/>
      <c r="IO141" s="51"/>
      <c r="IP141" s="51"/>
      <c r="IQ141" s="51"/>
      <c r="IR141" s="51"/>
      <c r="IS141" s="51"/>
      <c r="IT141" s="51"/>
      <c r="IU141" s="51"/>
      <c r="IV141" s="51"/>
    </row>
    <row r="142" ht="27" spans="1:256">
      <c r="A142" s="141" t="s">
        <v>2027</v>
      </c>
      <c r="B142" s="135"/>
      <c r="C142" s="104"/>
      <c r="D142" s="137"/>
      <c r="E142" s="142" t="s">
        <v>2057</v>
      </c>
      <c r="F142" s="143" t="s">
        <v>2128</v>
      </c>
      <c r="G142" s="144" t="s">
        <v>2129</v>
      </c>
      <c r="H142" s="142" t="s">
        <v>2130</v>
      </c>
      <c r="I142" s="125">
        <v>12960000</v>
      </c>
      <c r="J142" s="51"/>
      <c r="K142" s="51"/>
      <c r="L142" s="51"/>
      <c r="M142" s="51"/>
      <c r="N142" s="51"/>
      <c r="O142" s="51"/>
      <c r="P142" s="51"/>
      <c r="Q142" s="51"/>
      <c r="R142" s="51"/>
      <c r="S142" s="51"/>
      <c r="T142" s="51"/>
      <c r="U142" s="51"/>
      <c r="V142" s="51"/>
      <c r="W142" s="51"/>
      <c r="X142" s="51"/>
      <c r="Y142" s="51"/>
      <c r="Z142" s="51"/>
      <c r="AA142" s="51"/>
      <c r="AB142" s="51"/>
      <c r="AC142" s="51"/>
      <c r="AD142" s="51"/>
      <c r="AE142" s="51"/>
      <c r="AF142" s="51"/>
      <c r="AG142" s="51"/>
      <c r="AH142" s="51"/>
      <c r="AI142" s="51"/>
      <c r="AJ142" s="51"/>
      <c r="AK142" s="51"/>
      <c r="AL142" s="51"/>
      <c r="AM142" s="51"/>
      <c r="AN142" s="51"/>
      <c r="AO142" s="51"/>
      <c r="AP142" s="51"/>
      <c r="AQ142" s="51"/>
      <c r="AR142" s="51"/>
      <c r="AS142" s="51"/>
      <c r="AT142" s="51"/>
      <c r="AU142" s="51"/>
      <c r="AV142" s="51"/>
      <c r="AW142" s="51"/>
      <c r="AX142" s="51"/>
      <c r="AY142" s="51"/>
      <c r="AZ142" s="51"/>
      <c r="BA142" s="51"/>
      <c r="BB142" s="51"/>
      <c r="BC142" s="51"/>
      <c r="BD142" s="51"/>
      <c r="BE142" s="51"/>
      <c r="BF142" s="51"/>
      <c r="BG142" s="51"/>
      <c r="BH142" s="51"/>
      <c r="BI142" s="51"/>
      <c r="BJ142" s="51"/>
      <c r="BK142" s="51"/>
      <c r="BL142" s="51"/>
      <c r="BM142" s="51"/>
      <c r="BN142" s="51"/>
      <c r="BO142" s="51"/>
      <c r="BP142" s="51"/>
      <c r="BQ142" s="51"/>
      <c r="BR142" s="51"/>
      <c r="BS142" s="51"/>
      <c r="BT142" s="51"/>
      <c r="BU142" s="51"/>
      <c r="BV142" s="51"/>
      <c r="BW142" s="51"/>
      <c r="BX142" s="51"/>
      <c r="BY142" s="51"/>
      <c r="BZ142" s="51"/>
      <c r="CA142" s="51"/>
      <c r="CB142" s="51"/>
      <c r="CC142" s="51"/>
      <c r="CD142" s="51"/>
      <c r="CE142" s="51"/>
      <c r="CF142" s="51"/>
      <c r="CG142" s="51"/>
      <c r="CH142" s="51"/>
      <c r="CI142" s="51"/>
      <c r="CJ142" s="51"/>
      <c r="CK142" s="51"/>
      <c r="CL142" s="51"/>
      <c r="CM142" s="51"/>
      <c r="CN142" s="51"/>
      <c r="CO142" s="51"/>
      <c r="CP142" s="51"/>
      <c r="CQ142" s="51"/>
      <c r="CR142" s="51"/>
      <c r="CS142" s="51"/>
      <c r="CT142" s="51"/>
      <c r="CU142" s="51"/>
      <c r="CV142" s="51"/>
      <c r="CW142" s="51"/>
      <c r="CX142" s="51"/>
      <c r="CY142" s="51"/>
      <c r="CZ142" s="51"/>
      <c r="DA142" s="51"/>
      <c r="DB142" s="51"/>
      <c r="DC142" s="51"/>
      <c r="DD142" s="51"/>
      <c r="DE142" s="51"/>
      <c r="DF142" s="51"/>
      <c r="DG142" s="51"/>
      <c r="DH142" s="51"/>
      <c r="DI142" s="51"/>
      <c r="DJ142" s="51"/>
      <c r="DK142" s="51"/>
      <c r="DL142" s="51"/>
      <c r="DM142" s="51"/>
      <c r="DN142" s="51"/>
      <c r="DO142" s="51"/>
      <c r="DP142" s="51"/>
      <c r="DQ142" s="51"/>
      <c r="DR142" s="51"/>
      <c r="DS142" s="51"/>
      <c r="DT142" s="51"/>
      <c r="DU142" s="51"/>
      <c r="DV142" s="51"/>
      <c r="DW142" s="51"/>
      <c r="DX142" s="51"/>
      <c r="DY142" s="51"/>
      <c r="DZ142" s="51"/>
      <c r="EA142" s="51"/>
      <c r="EB142" s="51"/>
      <c r="EC142" s="51"/>
      <c r="ED142" s="51"/>
      <c r="EE142" s="51"/>
      <c r="EF142" s="51"/>
      <c r="EG142" s="51"/>
      <c r="EH142" s="51"/>
      <c r="EI142" s="51"/>
      <c r="EJ142" s="51"/>
      <c r="EK142" s="51"/>
      <c r="EL142" s="51"/>
      <c r="EM142" s="51"/>
      <c r="EN142" s="51"/>
      <c r="EO142" s="51"/>
      <c r="EP142" s="51"/>
      <c r="EQ142" s="51"/>
      <c r="ER142" s="51"/>
      <c r="ES142" s="51"/>
      <c r="ET142" s="51"/>
      <c r="EU142" s="51"/>
      <c r="EV142" s="51"/>
      <c r="EW142" s="51"/>
      <c r="EX142" s="51"/>
      <c r="EY142" s="51"/>
      <c r="EZ142" s="51"/>
      <c r="FA142" s="51"/>
      <c r="FB142" s="51"/>
      <c r="FC142" s="51"/>
      <c r="FD142" s="51"/>
      <c r="FE142" s="51"/>
      <c r="FF142" s="51"/>
      <c r="FG142" s="51"/>
      <c r="FH142" s="51"/>
      <c r="FI142" s="51"/>
      <c r="FJ142" s="51"/>
      <c r="FK142" s="51"/>
      <c r="FL142" s="51"/>
      <c r="FM142" s="51"/>
      <c r="FN142" s="51"/>
      <c r="FO142" s="51"/>
      <c r="FP142" s="51"/>
      <c r="FQ142" s="51"/>
      <c r="FR142" s="51"/>
      <c r="FS142" s="51"/>
      <c r="FT142" s="51"/>
      <c r="FU142" s="51"/>
      <c r="FV142" s="51"/>
      <c r="FW142" s="51"/>
      <c r="FX142" s="51"/>
      <c r="FY142" s="51"/>
      <c r="FZ142" s="51"/>
      <c r="GA142" s="51"/>
      <c r="GB142" s="51"/>
      <c r="GC142" s="51"/>
      <c r="GD142" s="51"/>
      <c r="GE142" s="51"/>
      <c r="GF142" s="51"/>
      <c r="GG142" s="51"/>
      <c r="GH142" s="51"/>
      <c r="GI142" s="51"/>
      <c r="GJ142" s="51"/>
      <c r="GK142" s="51"/>
      <c r="GL142" s="51"/>
      <c r="GM142" s="51"/>
      <c r="GN142" s="51"/>
      <c r="GO142" s="51"/>
      <c r="GP142" s="51"/>
      <c r="GQ142" s="51"/>
      <c r="GR142" s="51"/>
      <c r="GS142" s="51"/>
      <c r="GT142" s="51"/>
      <c r="GU142" s="51"/>
      <c r="GV142" s="51"/>
      <c r="GW142" s="51"/>
      <c r="GX142" s="51"/>
      <c r="GY142" s="51"/>
      <c r="GZ142" s="51"/>
      <c r="HA142" s="51"/>
      <c r="HB142" s="51"/>
      <c r="HC142" s="51"/>
      <c r="HD142" s="51"/>
      <c r="HE142" s="51"/>
      <c r="HF142" s="51"/>
      <c r="HG142" s="51"/>
      <c r="HH142" s="51"/>
      <c r="HI142" s="51"/>
      <c r="HJ142" s="51"/>
      <c r="HK142" s="51"/>
      <c r="HL142" s="51"/>
      <c r="HM142" s="51"/>
      <c r="HN142" s="51"/>
      <c r="HO142" s="51"/>
      <c r="HP142" s="51"/>
      <c r="HQ142" s="51"/>
      <c r="HR142" s="51"/>
      <c r="HS142" s="51"/>
      <c r="HT142" s="51"/>
      <c r="HU142" s="51"/>
      <c r="HV142" s="51"/>
      <c r="HW142" s="51"/>
      <c r="HX142" s="51"/>
      <c r="HY142" s="51"/>
      <c r="HZ142" s="51"/>
      <c r="IA142" s="51"/>
      <c r="IB142" s="51"/>
      <c r="IC142" s="51"/>
      <c r="ID142" s="51"/>
      <c r="IE142" s="51"/>
      <c r="IF142" s="51"/>
      <c r="IG142" s="51"/>
      <c r="IH142" s="51"/>
      <c r="II142" s="51"/>
      <c r="IJ142" s="51"/>
      <c r="IK142" s="51"/>
      <c r="IL142" s="51"/>
      <c r="IM142" s="51"/>
      <c r="IN142" s="51"/>
      <c r="IO142" s="51"/>
      <c r="IP142" s="51"/>
      <c r="IQ142" s="51"/>
      <c r="IR142" s="51"/>
      <c r="IS142" s="51"/>
      <c r="IT142" s="51"/>
      <c r="IU142" s="51"/>
      <c r="IV142" s="51"/>
    </row>
    <row r="143" ht="40.5" spans="1:256">
      <c r="A143" s="141" t="s">
        <v>2027</v>
      </c>
      <c r="B143" s="135"/>
      <c r="C143" s="104"/>
      <c r="D143" s="137"/>
      <c r="E143" s="142" t="s">
        <v>2057</v>
      </c>
      <c r="F143" s="143" t="s">
        <v>2131</v>
      </c>
      <c r="G143" s="144" t="s">
        <v>2132</v>
      </c>
      <c r="H143" s="142" t="s">
        <v>2133</v>
      </c>
      <c r="I143" s="125">
        <v>2300000</v>
      </c>
      <c r="J143" s="51"/>
      <c r="K143" s="51"/>
      <c r="L143" s="51"/>
      <c r="M143" s="51"/>
      <c r="N143" s="51"/>
      <c r="O143" s="51"/>
      <c r="P143" s="51"/>
      <c r="Q143" s="51"/>
      <c r="R143" s="51"/>
      <c r="S143" s="51"/>
      <c r="T143" s="51"/>
      <c r="U143" s="51"/>
      <c r="V143" s="51"/>
      <c r="W143" s="51"/>
      <c r="X143" s="51"/>
      <c r="Y143" s="51"/>
      <c r="Z143" s="51"/>
      <c r="AA143" s="51"/>
      <c r="AB143" s="51"/>
      <c r="AC143" s="51"/>
      <c r="AD143" s="51"/>
      <c r="AE143" s="51"/>
      <c r="AF143" s="51"/>
      <c r="AG143" s="51"/>
      <c r="AH143" s="51"/>
      <c r="AI143" s="51"/>
      <c r="AJ143" s="51"/>
      <c r="AK143" s="51"/>
      <c r="AL143" s="51"/>
      <c r="AM143" s="51"/>
      <c r="AN143" s="51"/>
      <c r="AO143" s="51"/>
      <c r="AP143" s="51"/>
      <c r="AQ143" s="51"/>
      <c r="AR143" s="51"/>
      <c r="AS143" s="51"/>
      <c r="AT143" s="51"/>
      <c r="AU143" s="51"/>
      <c r="AV143" s="51"/>
      <c r="AW143" s="51"/>
      <c r="AX143" s="51"/>
      <c r="AY143" s="51"/>
      <c r="AZ143" s="51"/>
      <c r="BA143" s="51"/>
      <c r="BB143" s="51"/>
      <c r="BC143" s="51"/>
      <c r="BD143" s="51"/>
      <c r="BE143" s="51"/>
      <c r="BF143" s="51"/>
      <c r="BG143" s="51"/>
      <c r="BH143" s="51"/>
      <c r="BI143" s="51"/>
      <c r="BJ143" s="51"/>
      <c r="BK143" s="51"/>
      <c r="BL143" s="51"/>
      <c r="BM143" s="51"/>
      <c r="BN143" s="51"/>
      <c r="BO143" s="51"/>
      <c r="BP143" s="51"/>
      <c r="BQ143" s="51"/>
      <c r="BR143" s="51"/>
      <c r="BS143" s="51"/>
      <c r="BT143" s="51"/>
      <c r="BU143" s="51"/>
      <c r="BV143" s="51"/>
      <c r="BW143" s="51"/>
      <c r="BX143" s="51"/>
      <c r="BY143" s="51"/>
      <c r="BZ143" s="51"/>
      <c r="CA143" s="51"/>
      <c r="CB143" s="51"/>
      <c r="CC143" s="51"/>
      <c r="CD143" s="51"/>
      <c r="CE143" s="51"/>
      <c r="CF143" s="51"/>
      <c r="CG143" s="51"/>
      <c r="CH143" s="51"/>
      <c r="CI143" s="51"/>
      <c r="CJ143" s="51"/>
      <c r="CK143" s="51"/>
      <c r="CL143" s="51"/>
      <c r="CM143" s="51"/>
      <c r="CN143" s="51"/>
      <c r="CO143" s="51"/>
      <c r="CP143" s="51"/>
      <c r="CQ143" s="51"/>
      <c r="CR143" s="51"/>
      <c r="CS143" s="51"/>
      <c r="CT143" s="51"/>
      <c r="CU143" s="51"/>
      <c r="CV143" s="51"/>
      <c r="CW143" s="51"/>
      <c r="CX143" s="51"/>
      <c r="CY143" s="51"/>
      <c r="CZ143" s="51"/>
      <c r="DA143" s="51"/>
      <c r="DB143" s="51"/>
      <c r="DC143" s="51"/>
      <c r="DD143" s="51"/>
      <c r="DE143" s="51"/>
      <c r="DF143" s="51"/>
      <c r="DG143" s="51"/>
      <c r="DH143" s="51"/>
      <c r="DI143" s="51"/>
      <c r="DJ143" s="51"/>
      <c r="DK143" s="51"/>
      <c r="DL143" s="51"/>
      <c r="DM143" s="51"/>
      <c r="DN143" s="51"/>
      <c r="DO143" s="51"/>
      <c r="DP143" s="51"/>
      <c r="DQ143" s="51"/>
      <c r="DR143" s="51"/>
      <c r="DS143" s="51"/>
      <c r="DT143" s="51"/>
      <c r="DU143" s="51"/>
      <c r="DV143" s="51"/>
      <c r="DW143" s="51"/>
      <c r="DX143" s="51"/>
      <c r="DY143" s="51"/>
      <c r="DZ143" s="51"/>
      <c r="EA143" s="51"/>
      <c r="EB143" s="51"/>
      <c r="EC143" s="51"/>
      <c r="ED143" s="51"/>
      <c r="EE143" s="51"/>
      <c r="EF143" s="51"/>
      <c r="EG143" s="51"/>
      <c r="EH143" s="51"/>
      <c r="EI143" s="51"/>
      <c r="EJ143" s="51"/>
      <c r="EK143" s="51"/>
      <c r="EL143" s="51"/>
      <c r="EM143" s="51"/>
      <c r="EN143" s="51"/>
      <c r="EO143" s="51"/>
      <c r="EP143" s="51"/>
      <c r="EQ143" s="51"/>
      <c r="ER143" s="51"/>
      <c r="ES143" s="51"/>
      <c r="ET143" s="51"/>
      <c r="EU143" s="51"/>
      <c r="EV143" s="51"/>
      <c r="EW143" s="51"/>
      <c r="EX143" s="51"/>
      <c r="EY143" s="51"/>
      <c r="EZ143" s="51"/>
      <c r="FA143" s="51"/>
      <c r="FB143" s="51"/>
      <c r="FC143" s="51"/>
      <c r="FD143" s="51"/>
      <c r="FE143" s="51"/>
      <c r="FF143" s="51"/>
      <c r="FG143" s="51"/>
      <c r="FH143" s="51"/>
      <c r="FI143" s="51"/>
      <c r="FJ143" s="51"/>
      <c r="FK143" s="51"/>
      <c r="FL143" s="51"/>
      <c r="FM143" s="51"/>
      <c r="FN143" s="51"/>
      <c r="FO143" s="51"/>
      <c r="FP143" s="51"/>
      <c r="FQ143" s="51"/>
      <c r="FR143" s="51"/>
      <c r="FS143" s="51"/>
      <c r="FT143" s="51"/>
      <c r="FU143" s="51"/>
      <c r="FV143" s="51"/>
      <c r="FW143" s="51"/>
      <c r="FX143" s="51"/>
      <c r="FY143" s="51"/>
      <c r="FZ143" s="51"/>
      <c r="GA143" s="51"/>
      <c r="GB143" s="51"/>
      <c r="GC143" s="51"/>
      <c r="GD143" s="51"/>
      <c r="GE143" s="51"/>
      <c r="GF143" s="51"/>
      <c r="GG143" s="51"/>
      <c r="GH143" s="51"/>
      <c r="GI143" s="51"/>
      <c r="GJ143" s="51"/>
      <c r="GK143" s="51"/>
      <c r="GL143" s="51"/>
      <c r="GM143" s="51"/>
      <c r="GN143" s="51"/>
      <c r="GO143" s="51"/>
      <c r="GP143" s="51"/>
      <c r="GQ143" s="51"/>
      <c r="GR143" s="51"/>
      <c r="GS143" s="51"/>
      <c r="GT143" s="51"/>
      <c r="GU143" s="51"/>
      <c r="GV143" s="51"/>
      <c r="GW143" s="51"/>
      <c r="GX143" s="51"/>
      <c r="GY143" s="51"/>
      <c r="GZ143" s="51"/>
      <c r="HA143" s="51"/>
      <c r="HB143" s="51"/>
      <c r="HC143" s="51"/>
      <c r="HD143" s="51"/>
      <c r="HE143" s="51"/>
      <c r="HF143" s="51"/>
      <c r="HG143" s="51"/>
      <c r="HH143" s="51"/>
      <c r="HI143" s="51"/>
      <c r="HJ143" s="51"/>
      <c r="HK143" s="51"/>
      <c r="HL143" s="51"/>
      <c r="HM143" s="51"/>
      <c r="HN143" s="51"/>
      <c r="HO143" s="51"/>
      <c r="HP143" s="51"/>
      <c r="HQ143" s="51"/>
      <c r="HR143" s="51"/>
      <c r="HS143" s="51"/>
      <c r="HT143" s="51"/>
      <c r="HU143" s="51"/>
      <c r="HV143" s="51"/>
      <c r="HW143" s="51"/>
      <c r="HX143" s="51"/>
      <c r="HY143" s="51"/>
      <c r="HZ143" s="51"/>
      <c r="IA143" s="51"/>
      <c r="IB143" s="51"/>
      <c r="IC143" s="51"/>
      <c r="ID143" s="51"/>
      <c r="IE143" s="51"/>
      <c r="IF143" s="51"/>
      <c r="IG143" s="51"/>
      <c r="IH143" s="51"/>
      <c r="II143" s="51"/>
      <c r="IJ143" s="51"/>
      <c r="IK143" s="51"/>
      <c r="IL143" s="51"/>
      <c r="IM143" s="51"/>
      <c r="IN143" s="51"/>
      <c r="IO143" s="51"/>
      <c r="IP143" s="51"/>
      <c r="IQ143" s="51"/>
      <c r="IR143" s="51"/>
      <c r="IS143" s="51"/>
      <c r="IT143" s="51"/>
      <c r="IU143" s="51"/>
      <c r="IV143" s="51"/>
    </row>
    <row r="144" ht="40.5" spans="1:256">
      <c r="A144" s="141" t="s">
        <v>2027</v>
      </c>
      <c r="B144" s="135"/>
      <c r="C144" s="104"/>
      <c r="D144" s="137"/>
      <c r="E144" s="142" t="s">
        <v>2057</v>
      </c>
      <c r="F144" s="143" t="s">
        <v>2134</v>
      </c>
      <c r="G144" s="144" t="s">
        <v>2135</v>
      </c>
      <c r="H144" s="142" t="s">
        <v>2136</v>
      </c>
      <c r="I144" s="125">
        <v>1020000</v>
      </c>
      <c r="J144" s="51"/>
      <c r="K144" s="51"/>
      <c r="L144" s="51"/>
      <c r="M144" s="51"/>
      <c r="N144" s="51"/>
      <c r="O144" s="51"/>
      <c r="P144" s="51"/>
      <c r="Q144" s="51"/>
      <c r="R144" s="51"/>
      <c r="S144" s="51"/>
      <c r="T144" s="51"/>
      <c r="U144" s="51"/>
      <c r="V144" s="51"/>
      <c r="W144" s="51"/>
      <c r="X144" s="51"/>
      <c r="Y144" s="51"/>
      <c r="Z144" s="51"/>
      <c r="AA144" s="51"/>
      <c r="AB144" s="51"/>
      <c r="AC144" s="51"/>
      <c r="AD144" s="51"/>
      <c r="AE144" s="51"/>
      <c r="AF144" s="51"/>
      <c r="AG144" s="51"/>
      <c r="AH144" s="51"/>
      <c r="AI144" s="51"/>
      <c r="AJ144" s="51"/>
      <c r="AK144" s="51"/>
      <c r="AL144" s="51"/>
      <c r="AM144" s="51"/>
      <c r="AN144" s="51"/>
      <c r="AO144" s="51"/>
      <c r="AP144" s="51"/>
      <c r="AQ144" s="51"/>
      <c r="AR144" s="51"/>
      <c r="AS144" s="51"/>
      <c r="AT144" s="51"/>
      <c r="AU144" s="51"/>
      <c r="AV144" s="51"/>
      <c r="AW144" s="51"/>
      <c r="AX144" s="51"/>
      <c r="AY144" s="51"/>
      <c r="AZ144" s="51"/>
      <c r="BA144" s="51"/>
      <c r="BB144" s="51"/>
      <c r="BC144" s="51"/>
      <c r="BD144" s="51"/>
      <c r="BE144" s="51"/>
      <c r="BF144" s="51"/>
      <c r="BG144" s="51"/>
      <c r="BH144" s="51"/>
      <c r="BI144" s="51"/>
      <c r="BJ144" s="51"/>
      <c r="BK144" s="51"/>
      <c r="BL144" s="51"/>
      <c r="BM144" s="51"/>
      <c r="BN144" s="51"/>
      <c r="BO144" s="51"/>
      <c r="BP144" s="51"/>
      <c r="BQ144" s="51"/>
      <c r="BR144" s="51"/>
      <c r="BS144" s="51"/>
      <c r="BT144" s="51"/>
      <c r="BU144" s="51"/>
      <c r="BV144" s="51"/>
      <c r="BW144" s="51"/>
      <c r="BX144" s="51"/>
      <c r="BY144" s="51"/>
      <c r="BZ144" s="51"/>
      <c r="CA144" s="51"/>
      <c r="CB144" s="51"/>
      <c r="CC144" s="51"/>
      <c r="CD144" s="51"/>
      <c r="CE144" s="51"/>
      <c r="CF144" s="51"/>
      <c r="CG144" s="51"/>
      <c r="CH144" s="51"/>
      <c r="CI144" s="51"/>
      <c r="CJ144" s="51"/>
      <c r="CK144" s="51"/>
      <c r="CL144" s="51"/>
      <c r="CM144" s="51"/>
      <c r="CN144" s="51"/>
      <c r="CO144" s="51"/>
      <c r="CP144" s="51"/>
      <c r="CQ144" s="51"/>
      <c r="CR144" s="51"/>
      <c r="CS144" s="51"/>
      <c r="CT144" s="51"/>
      <c r="CU144" s="51"/>
      <c r="CV144" s="51"/>
      <c r="CW144" s="51"/>
      <c r="CX144" s="51"/>
      <c r="CY144" s="51"/>
      <c r="CZ144" s="51"/>
      <c r="DA144" s="51"/>
      <c r="DB144" s="51"/>
      <c r="DC144" s="51"/>
      <c r="DD144" s="51"/>
      <c r="DE144" s="51"/>
      <c r="DF144" s="51"/>
      <c r="DG144" s="51"/>
      <c r="DH144" s="51"/>
      <c r="DI144" s="51"/>
      <c r="DJ144" s="51"/>
      <c r="DK144" s="51"/>
      <c r="DL144" s="51"/>
      <c r="DM144" s="51"/>
      <c r="DN144" s="51"/>
      <c r="DO144" s="51"/>
      <c r="DP144" s="51"/>
      <c r="DQ144" s="51"/>
      <c r="DR144" s="51"/>
      <c r="DS144" s="51"/>
      <c r="DT144" s="51"/>
      <c r="DU144" s="51"/>
      <c r="DV144" s="51"/>
      <c r="DW144" s="51"/>
      <c r="DX144" s="51"/>
      <c r="DY144" s="51"/>
      <c r="DZ144" s="51"/>
      <c r="EA144" s="51"/>
      <c r="EB144" s="51"/>
      <c r="EC144" s="51"/>
      <c r="ED144" s="51"/>
      <c r="EE144" s="51"/>
      <c r="EF144" s="51"/>
      <c r="EG144" s="51"/>
      <c r="EH144" s="51"/>
      <c r="EI144" s="51"/>
      <c r="EJ144" s="51"/>
      <c r="EK144" s="51"/>
      <c r="EL144" s="51"/>
      <c r="EM144" s="51"/>
      <c r="EN144" s="51"/>
      <c r="EO144" s="51"/>
      <c r="EP144" s="51"/>
      <c r="EQ144" s="51"/>
      <c r="ER144" s="51"/>
      <c r="ES144" s="51"/>
      <c r="ET144" s="51"/>
      <c r="EU144" s="51"/>
      <c r="EV144" s="51"/>
      <c r="EW144" s="51"/>
      <c r="EX144" s="51"/>
      <c r="EY144" s="51"/>
      <c r="EZ144" s="51"/>
      <c r="FA144" s="51"/>
      <c r="FB144" s="51"/>
      <c r="FC144" s="51"/>
      <c r="FD144" s="51"/>
      <c r="FE144" s="51"/>
      <c r="FF144" s="51"/>
      <c r="FG144" s="51"/>
      <c r="FH144" s="51"/>
      <c r="FI144" s="51"/>
      <c r="FJ144" s="51"/>
      <c r="FK144" s="51"/>
      <c r="FL144" s="51"/>
      <c r="FM144" s="51"/>
      <c r="FN144" s="51"/>
      <c r="FO144" s="51"/>
      <c r="FP144" s="51"/>
      <c r="FQ144" s="51"/>
      <c r="FR144" s="51"/>
      <c r="FS144" s="51"/>
      <c r="FT144" s="51"/>
      <c r="FU144" s="51"/>
      <c r="FV144" s="51"/>
      <c r="FW144" s="51"/>
      <c r="FX144" s="51"/>
      <c r="FY144" s="51"/>
      <c r="FZ144" s="51"/>
      <c r="GA144" s="51"/>
      <c r="GB144" s="51"/>
      <c r="GC144" s="51"/>
      <c r="GD144" s="51"/>
      <c r="GE144" s="51"/>
      <c r="GF144" s="51"/>
      <c r="GG144" s="51"/>
      <c r="GH144" s="51"/>
      <c r="GI144" s="51"/>
      <c r="GJ144" s="51"/>
      <c r="GK144" s="51"/>
      <c r="GL144" s="51"/>
      <c r="GM144" s="51"/>
      <c r="GN144" s="51"/>
      <c r="GO144" s="51"/>
      <c r="GP144" s="51"/>
      <c r="GQ144" s="51"/>
      <c r="GR144" s="51"/>
      <c r="GS144" s="51"/>
      <c r="GT144" s="51"/>
      <c r="GU144" s="51"/>
      <c r="GV144" s="51"/>
      <c r="GW144" s="51"/>
      <c r="GX144" s="51"/>
      <c r="GY144" s="51"/>
      <c r="GZ144" s="51"/>
      <c r="HA144" s="51"/>
      <c r="HB144" s="51"/>
      <c r="HC144" s="51"/>
      <c r="HD144" s="51"/>
      <c r="HE144" s="51"/>
      <c r="HF144" s="51"/>
      <c r="HG144" s="51"/>
      <c r="HH144" s="51"/>
      <c r="HI144" s="51"/>
      <c r="HJ144" s="51"/>
      <c r="HK144" s="51"/>
      <c r="HL144" s="51"/>
      <c r="HM144" s="51"/>
      <c r="HN144" s="51"/>
      <c r="HO144" s="51"/>
      <c r="HP144" s="51"/>
      <c r="HQ144" s="51"/>
      <c r="HR144" s="51"/>
      <c r="HS144" s="51"/>
      <c r="HT144" s="51"/>
      <c r="HU144" s="51"/>
      <c r="HV144" s="51"/>
      <c r="HW144" s="51"/>
      <c r="HX144" s="51"/>
      <c r="HY144" s="51"/>
      <c r="HZ144" s="51"/>
      <c r="IA144" s="51"/>
      <c r="IB144" s="51"/>
      <c r="IC144" s="51"/>
      <c r="ID144" s="51"/>
      <c r="IE144" s="51"/>
      <c r="IF144" s="51"/>
      <c r="IG144" s="51"/>
      <c r="IH144" s="51"/>
      <c r="II144" s="51"/>
      <c r="IJ144" s="51"/>
      <c r="IK144" s="51"/>
      <c r="IL144" s="51"/>
      <c r="IM144" s="51"/>
      <c r="IN144" s="51"/>
      <c r="IO144" s="51"/>
      <c r="IP144" s="51"/>
      <c r="IQ144" s="51"/>
      <c r="IR144" s="51"/>
      <c r="IS144" s="51"/>
      <c r="IT144" s="51"/>
      <c r="IU144" s="51"/>
      <c r="IV144" s="51"/>
    </row>
    <row r="145" ht="23.25" customHeight="1" spans="1:256">
      <c r="A145" s="141" t="s">
        <v>2137</v>
      </c>
      <c r="B145" s="135"/>
      <c r="C145" s="104"/>
      <c r="D145" s="137"/>
      <c r="E145" s="142" t="s">
        <v>2138</v>
      </c>
      <c r="F145" s="143" t="s">
        <v>2139</v>
      </c>
      <c r="G145" s="144" t="s">
        <v>2140</v>
      </c>
      <c r="H145" s="142" t="s">
        <v>2141</v>
      </c>
      <c r="I145" s="125">
        <v>470000</v>
      </c>
      <c r="J145" s="51"/>
      <c r="K145" s="51"/>
      <c r="L145" s="51"/>
      <c r="M145" s="51"/>
      <c r="N145" s="51"/>
      <c r="O145" s="51"/>
      <c r="P145" s="51"/>
      <c r="Q145" s="51"/>
      <c r="R145" s="51"/>
      <c r="S145" s="51"/>
      <c r="T145" s="51"/>
      <c r="U145" s="51"/>
      <c r="V145" s="51"/>
      <c r="W145" s="51"/>
      <c r="X145" s="51"/>
      <c r="Y145" s="51"/>
      <c r="Z145" s="51"/>
      <c r="AA145" s="51"/>
      <c r="AB145" s="51"/>
      <c r="AC145" s="51"/>
      <c r="AD145" s="51"/>
      <c r="AE145" s="51"/>
      <c r="AF145" s="51"/>
      <c r="AG145" s="51"/>
      <c r="AH145" s="51"/>
      <c r="AI145" s="51"/>
      <c r="AJ145" s="51"/>
      <c r="AK145" s="51"/>
      <c r="AL145" s="51"/>
      <c r="AM145" s="51"/>
      <c r="AN145" s="51"/>
      <c r="AO145" s="51"/>
      <c r="AP145" s="51"/>
      <c r="AQ145" s="51"/>
      <c r="AR145" s="51"/>
      <c r="AS145" s="51"/>
      <c r="AT145" s="51"/>
      <c r="AU145" s="51"/>
      <c r="AV145" s="51"/>
      <c r="AW145" s="51"/>
      <c r="AX145" s="51"/>
      <c r="AY145" s="51"/>
      <c r="AZ145" s="51"/>
      <c r="BA145" s="51"/>
      <c r="BB145" s="51"/>
      <c r="BC145" s="51"/>
      <c r="BD145" s="51"/>
      <c r="BE145" s="51"/>
      <c r="BF145" s="51"/>
      <c r="BG145" s="51"/>
      <c r="BH145" s="51"/>
      <c r="BI145" s="51"/>
      <c r="BJ145" s="51"/>
      <c r="BK145" s="51"/>
      <c r="BL145" s="51"/>
      <c r="BM145" s="51"/>
      <c r="BN145" s="51"/>
      <c r="BO145" s="51"/>
      <c r="BP145" s="51"/>
      <c r="BQ145" s="51"/>
      <c r="BR145" s="51"/>
      <c r="BS145" s="51"/>
      <c r="BT145" s="51"/>
      <c r="BU145" s="51"/>
      <c r="BV145" s="51"/>
      <c r="BW145" s="51"/>
      <c r="BX145" s="51"/>
      <c r="BY145" s="51"/>
      <c r="BZ145" s="51"/>
      <c r="CA145" s="51"/>
      <c r="CB145" s="51"/>
      <c r="CC145" s="51"/>
      <c r="CD145" s="51"/>
      <c r="CE145" s="51"/>
      <c r="CF145" s="51"/>
      <c r="CG145" s="51"/>
      <c r="CH145" s="51"/>
      <c r="CI145" s="51"/>
      <c r="CJ145" s="51"/>
      <c r="CK145" s="51"/>
      <c r="CL145" s="51"/>
      <c r="CM145" s="51"/>
      <c r="CN145" s="51"/>
      <c r="CO145" s="51"/>
      <c r="CP145" s="51"/>
      <c r="CQ145" s="51"/>
      <c r="CR145" s="51"/>
      <c r="CS145" s="51"/>
      <c r="CT145" s="51"/>
      <c r="CU145" s="51"/>
      <c r="CV145" s="51"/>
      <c r="CW145" s="51"/>
      <c r="CX145" s="51"/>
      <c r="CY145" s="51"/>
      <c r="CZ145" s="51"/>
      <c r="DA145" s="51"/>
      <c r="DB145" s="51"/>
      <c r="DC145" s="51"/>
      <c r="DD145" s="51"/>
      <c r="DE145" s="51"/>
      <c r="DF145" s="51"/>
      <c r="DG145" s="51"/>
      <c r="DH145" s="51"/>
      <c r="DI145" s="51"/>
      <c r="DJ145" s="51"/>
      <c r="DK145" s="51"/>
      <c r="DL145" s="51"/>
      <c r="DM145" s="51"/>
      <c r="DN145" s="51"/>
      <c r="DO145" s="51"/>
      <c r="DP145" s="51"/>
      <c r="DQ145" s="51"/>
      <c r="DR145" s="51"/>
      <c r="DS145" s="51"/>
      <c r="DT145" s="51"/>
      <c r="DU145" s="51"/>
      <c r="DV145" s="51"/>
      <c r="DW145" s="51"/>
      <c r="DX145" s="51"/>
      <c r="DY145" s="51"/>
      <c r="DZ145" s="51"/>
      <c r="EA145" s="51"/>
      <c r="EB145" s="51"/>
      <c r="EC145" s="51"/>
      <c r="ED145" s="51"/>
      <c r="EE145" s="51"/>
      <c r="EF145" s="51"/>
      <c r="EG145" s="51"/>
      <c r="EH145" s="51"/>
      <c r="EI145" s="51"/>
      <c r="EJ145" s="51"/>
      <c r="EK145" s="51"/>
      <c r="EL145" s="51"/>
      <c r="EM145" s="51"/>
      <c r="EN145" s="51"/>
      <c r="EO145" s="51"/>
      <c r="EP145" s="51"/>
      <c r="EQ145" s="51"/>
      <c r="ER145" s="51"/>
      <c r="ES145" s="51"/>
      <c r="ET145" s="51"/>
      <c r="EU145" s="51"/>
      <c r="EV145" s="51"/>
      <c r="EW145" s="51"/>
      <c r="EX145" s="51"/>
      <c r="EY145" s="51"/>
      <c r="EZ145" s="51"/>
      <c r="FA145" s="51"/>
      <c r="FB145" s="51"/>
      <c r="FC145" s="51"/>
      <c r="FD145" s="51"/>
      <c r="FE145" s="51"/>
      <c r="FF145" s="51"/>
      <c r="FG145" s="51"/>
      <c r="FH145" s="51"/>
      <c r="FI145" s="51"/>
      <c r="FJ145" s="51"/>
      <c r="FK145" s="51"/>
      <c r="FL145" s="51"/>
      <c r="FM145" s="51"/>
      <c r="FN145" s="51"/>
      <c r="FO145" s="51"/>
      <c r="FP145" s="51"/>
      <c r="FQ145" s="51"/>
      <c r="FR145" s="51"/>
      <c r="FS145" s="51"/>
      <c r="FT145" s="51"/>
      <c r="FU145" s="51"/>
      <c r="FV145" s="51"/>
      <c r="FW145" s="51"/>
      <c r="FX145" s="51"/>
      <c r="FY145" s="51"/>
      <c r="FZ145" s="51"/>
      <c r="GA145" s="51"/>
      <c r="GB145" s="51"/>
      <c r="GC145" s="51"/>
      <c r="GD145" s="51"/>
      <c r="GE145" s="51"/>
      <c r="GF145" s="51"/>
      <c r="GG145" s="51"/>
      <c r="GH145" s="51"/>
      <c r="GI145" s="51"/>
      <c r="GJ145" s="51"/>
      <c r="GK145" s="51"/>
      <c r="GL145" s="51"/>
      <c r="GM145" s="51"/>
      <c r="GN145" s="51"/>
      <c r="GO145" s="51"/>
      <c r="GP145" s="51"/>
      <c r="GQ145" s="51"/>
      <c r="GR145" s="51"/>
      <c r="GS145" s="51"/>
      <c r="GT145" s="51"/>
      <c r="GU145" s="51"/>
      <c r="GV145" s="51"/>
      <c r="GW145" s="51"/>
      <c r="GX145" s="51"/>
      <c r="GY145" s="51"/>
      <c r="GZ145" s="51"/>
      <c r="HA145" s="51"/>
      <c r="HB145" s="51"/>
      <c r="HC145" s="51"/>
      <c r="HD145" s="51"/>
      <c r="HE145" s="51"/>
      <c r="HF145" s="51"/>
      <c r="HG145" s="51"/>
      <c r="HH145" s="51"/>
      <c r="HI145" s="51"/>
      <c r="HJ145" s="51"/>
      <c r="HK145" s="51"/>
      <c r="HL145" s="51"/>
      <c r="HM145" s="51"/>
      <c r="HN145" s="51"/>
      <c r="HO145" s="51"/>
      <c r="HP145" s="51"/>
      <c r="HQ145" s="51"/>
      <c r="HR145" s="51"/>
      <c r="HS145" s="51"/>
      <c r="HT145" s="51"/>
      <c r="HU145" s="51"/>
      <c r="HV145" s="51"/>
      <c r="HW145" s="51"/>
      <c r="HX145" s="51"/>
      <c r="HY145" s="51"/>
      <c r="HZ145" s="51"/>
      <c r="IA145" s="51"/>
      <c r="IB145" s="51"/>
      <c r="IC145" s="51"/>
      <c r="ID145" s="51"/>
      <c r="IE145" s="51"/>
      <c r="IF145" s="51"/>
      <c r="IG145" s="51"/>
      <c r="IH145" s="51"/>
      <c r="II145" s="51"/>
      <c r="IJ145" s="51"/>
      <c r="IK145" s="51"/>
      <c r="IL145" s="51"/>
      <c r="IM145" s="51"/>
      <c r="IN145" s="51"/>
      <c r="IO145" s="51"/>
      <c r="IP145" s="51"/>
      <c r="IQ145" s="51"/>
      <c r="IR145" s="51"/>
      <c r="IS145" s="51"/>
      <c r="IT145" s="51"/>
      <c r="IU145" s="51"/>
      <c r="IV145" s="51"/>
    </row>
    <row r="146" ht="27" spans="1:256">
      <c r="A146" s="141" t="s">
        <v>2137</v>
      </c>
      <c r="B146" s="135"/>
      <c r="C146" s="104"/>
      <c r="D146" s="137"/>
      <c r="E146" s="142" t="s">
        <v>2138</v>
      </c>
      <c r="F146" s="143" t="s">
        <v>2142</v>
      </c>
      <c r="G146" s="144" t="s">
        <v>2135</v>
      </c>
      <c r="H146" s="142" t="s">
        <v>2143</v>
      </c>
      <c r="I146" s="125">
        <v>430000</v>
      </c>
      <c r="J146" s="51"/>
      <c r="K146" s="51"/>
      <c r="L146" s="51"/>
      <c r="M146" s="51"/>
      <c r="N146" s="51"/>
      <c r="O146" s="51"/>
      <c r="P146" s="51"/>
      <c r="Q146" s="51"/>
      <c r="R146" s="51"/>
      <c r="S146" s="51"/>
      <c r="T146" s="51"/>
      <c r="U146" s="51"/>
      <c r="V146" s="51"/>
      <c r="W146" s="51"/>
      <c r="X146" s="51"/>
      <c r="Y146" s="51"/>
      <c r="Z146" s="51"/>
      <c r="AA146" s="51"/>
      <c r="AB146" s="51"/>
      <c r="AC146" s="51"/>
      <c r="AD146" s="51"/>
      <c r="AE146" s="51"/>
      <c r="AF146" s="51"/>
      <c r="AG146" s="51"/>
      <c r="AH146" s="51"/>
      <c r="AI146" s="51"/>
      <c r="AJ146" s="51"/>
      <c r="AK146" s="51"/>
      <c r="AL146" s="51"/>
      <c r="AM146" s="51"/>
      <c r="AN146" s="51"/>
      <c r="AO146" s="51"/>
      <c r="AP146" s="51"/>
      <c r="AQ146" s="51"/>
      <c r="AR146" s="51"/>
      <c r="AS146" s="51"/>
      <c r="AT146" s="51"/>
      <c r="AU146" s="51"/>
      <c r="AV146" s="51"/>
      <c r="AW146" s="51"/>
      <c r="AX146" s="51"/>
      <c r="AY146" s="51"/>
      <c r="AZ146" s="51"/>
      <c r="BA146" s="51"/>
      <c r="BB146" s="51"/>
      <c r="BC146" s="51"/>
      <c r="BD146" s="51"/>
      <c r="BE146" s="51"/>
      <c r="BF146" s="51"/>
      <c r="BG146" s="51"/>
      <c r="BH146" s="51"/>
      <c r="BI146" s="51"/>
      <c r="BJ146" s="51"/>
      <c r="BK146" s="51"/>
      <c r="BL146" s="51"/>
      <c r="BM146" s="51"/>
      <c r="BN146" s="51"/>
      <c r="BO146" s="51"/>
      <c r="BP146" s="51"/>
      <c r="BQ146" s="51"/>
      <c r="BR146" s="51"/>
      <c r="BS146" s="51"/>
      <c r="BT146" s="51"/>
      <c r="BU146" s="51"/>
      <c r="BV146" s="51"/>
      <c r="BW146" s="51"/>
      <c r="BX146" s="51"/>
      <c r="BY146" s="51"/>
      <c r="BZ146" s="51"/>
      <c r="CA146" s="51"/>
      <c r="CB146" s="51"/>
      <c r="CC146" s="51"/>
      <c r="CD146" s="51"/>
      <c r="CE146" s="51"/>
      <c r="CF146" s="51"/>
      <c r="CG146" s="51"/>
      <c r="CH146" s="51"/>
      <c r="CI146" s="51"/>
      <c r="CJ146" s="51"/>
      <c r="CK146" s="51"/>
      <c r="CL146" s="51"/>
      <c r="CM146" s="51"/>
      <c r="CN146" s="51"/>
      <c r="CO146" s="51"/>
      <c r="CP146" s="51"/>
      <c r="CQ146" s="51"/>
      <c r="CR146" s="51"/>
      <c r="CS146" s="51"/>
      <c r="CT146" s="51"/>
      <c r="CU146" s="51"/>
      <c r="CV146" s="51"/>
      <c r="CW146" s="51"/>
      <c r="CX146" s="51"/>
      <c r="CY146" s="51"/>
      <c r="CZ146" s="51"/>
      <c r="DA146" s="51"/>
      <c r="DB146" s="51"/>
      <c r="DC146" s="51"/>
      <c r="DD146" s="51"/>
      <c r="DE146" s="51"/>
      <c r="DF146" s="51"/>
      <c r="DG146" s="51"/>
      <c r="DH146" s="51"/>
      <c r="DI146" s="51"/>
      <c r="DJ146" s="51"/>
      <c r="DK146" s="51"/>
      <c r="DL146" s="51"/>
      <c r="DM146" s="51"/>
      <c r="DN146" s="51"/>
      <c r="DO146" s="51"/>
      <c r="DP146" s="51"/>
      <c r="DQ146" s="51"/>
      <c r="DR146" s="51"/>
      <c r="DS146" s="51"/>
      <c r="DT146" s="51"/>
      <c r="DU146" s="51"/>
      <c r="DV146" s="51"/>
      <c r="DW146" s="51"/>
      <c r="DX146" s="51"/>
      <c r="DY146" s="51"/>
      <c r="DZ146" s="51"/>
      <c r="EA146" s="51"/>
      <c r="EB146" s="51"/>
      <c r="EC146" s="51"/>
      <c r="ED146" s="51"/>
      <c r="EE146" s="51"/>
      <c r="EF146" s="51"/>
      <c r="EG146" s="51"/>
      <c r="EH146" s="51"/>
      <c r="EI146" s="51"/>
      <c r="EJ146" s="51"/>
      <c r="EK146" s="51"/>
      <c r="EL146" s="51"/>
      <c r="EM146" s="51"/>
      <c r="EN146" s="51"/>
      <c r="EO146" s="51"/>
      <c r="EP146" s="51"/>
      <c r="EQ146" s="51"/>
      <c r="ER146" s="51"/>
      <c r="ES146" s="51"/>
      <c r="ET146" s="51"/>
      <c r="EU146" s="51"/>
      <c r="EV146" s="51"/>
      <c r="EW146" s="51"/>
      <c r="EX146" s="51"/>
      <c r="EY146" s="51"/>
      <c r="EZ146" s="51"/>
      <c r="FA146" s="51"/>
      <c r="FB146" s="51"/>
      <c r="FC146" s="51"/>
      <c r="FD146" s="51"/>
      <c r="FE146" s="51"/>
      <c r="FF146" s="51"/>
      <c r="FG146" s="51"/>
      <c r="FH146" s="51"/>
      <c r="FI146" s="51"/>
      <c r="FJ146" s="51"/>
      <c r="FK146" s="51"/>
      <c r="FL146" s="51"/>
      <c r="FM146" s="51"/>
      <c r="FN146" s="51"/>
      <c r="FO146" s="51"/>
      <c r="FP146" s="51"/>
      <c r="FQ146" s="51"/>
      <c r="FR146" s="51"/>
      <c r="FS146" s="51"/>
      <c r="FT146" s="51"/>
      <c r="FU146" s="51"/>
      <c r="FV146" s="51"/>
      <c r="FW146" s="51"/>
      <c r="FX146" s="51"/>
      <c r="FY146" s="51"/>
      <c r="FZ146" s="51"/>
      <c r="GA146" s="51"/>
      <c r="GB146" s="51"/>
      <c r="GC146" s="51"/>
      <c r="GD146" s="51"/>
      <c r="GE146" s="51"/>
      <c r="GF146" s="51"/>
      <c r="GG146" s="51"/>
      <c r="GH146" s="51"/>
      <c r="GI146" s="51"/>
      <c r="GJ146" s="51"/>
      <c r="GK146" s="51"/>
      <c r="GL146" s="51"/>
      <c r="GM146" s="51"/>
      <c r="GN146" s="51"/>
      <c r="GO146" s="51"/>
      <c r="GP146" s="51"/>
      <c r="GQ146" s="51"/>
      <c r="GR146" s="51"/>
      <c r="GS146" s="51"/>
      <c r="GT146" s="51"/>
      <c r="GU146" s="51"/>
      <c r="GV146" s="51"/>
      <c r="GW146" s="51"/>
      <c r="GX146" s="51"/>
      <c r="GY146" s="51"/>
      <c r="GZ146" s="51"/>
      <c r="HA146" s="51"/>
      <c r="HB146" s="51"/>
      <c r="HC146" s="51"/>
      <c r="HD146" s="51"/>
      <c r="HE146" s="51"/>
      <c r="HF146" s="51"/>
      <c r="HG146" s="51"/>
      <c r="HH146" s="51"/>
      <c r="HI146" s="51"/>
      <c r="HJ146" s="51"/>
      <c r="HK146" s="51"/>
      <c r="HL146" s="51"/>
      <c r="HM146" s="51"/>
      <c r="HN146" s="51"/>
      <c r="HO146" s="51"/>
      <c r="HP146" s="51"/>
      <c r="HQ146" s="51"/>
      <c r="HR146" s="51"/>
      <c r="HS146" s="51"/>
      <c r="HT146" s="51"/>
      <c r="HU146" s="51"/>
      <c r="HV146" s="51"/>
      <c r="HW146" s="51"/>
      <c r="HX146" s="51"/>
      <c r="HY146" s="51"/>
      <c r="HZ146" s="51"/>
      <c r="IA146" s="51"/>
      <c r="IB146" s="51"/>
      <c r="IC146" s="51"/>
      <c r="ID146" s="51"/>
      <c r="IE146" s="51"/>
      <c r="IF146" s="51"/>
      <c r="IG146" s="51"/>
      <c r="IH146" s="51"/>
      <c r="II146" s="51"/>
      <c r="IJ146" s="51"/>
      <c r="IK146" s="51"/>
      <c r="IL146" s="51"/>
      <c r="IM146" s="51"/>
      <c r="IN146" s="51"/>
      <c r="IO146" s="51"/>
      <c r="IP146" s="51"/>
      <c r="IQ146" s="51"/>
      <c r="IR146" s="51"/>
      <c r="IS146" s="51"/>
      <c r="IT146" s="51"/>
      <c r="IU146" s="51"/>
      <c r="IV146" s="51"/>
    </row>
    <row r="147" ht="16.5" customHeight="1" spans="1:256">
      <c r="A147" s="141" t="s">
        <v>2144</v>
      </c>
      <c r="B147" s="135"/>
      <c r="C147" s="104"/>
      <c r="D147" s="137"/>
      <c r="E147" s="142" t="s">
        <v>2057</v>
      </c>
      <c r="F147" s="145" t="s">
        <v>2145</v>
      </c>
      <c r="G147" s="146" t="s">
        <v>2146</v>
      </c>
      <c r="H147" s="147" t="s">
        <v>2147</v>
      </c>
      <c r="I147" s="125">
        <v>940000</v>
      </c>
      <c r="J147" s="51"/>
      <c r="K147" s="51"/>
      <c r="L147" s="51"/>
      <c r="M147" s="51"/>
      <c r="N147" s="51"/>
      <c r="O147" s="51"/>
      <c r="P147" s="51"/>
      <c r="Q147" s="51"/>
      <c r="R147" s="51"/>
      <c r="S147" s="51"/>
      <c r="T147" s="51"/>
      <c r="U147" s="51"/>
      <c r="V147" s="51"/>
      <c r="W147" s="51"/>
      <c r="X147" s="51"/>
      <c r="Y147" s="51"/>
      <c r="Z147" s="51"/>
      <c r="AA147" s="51"/>
      <c r="AB147" s="51"/>
      <c r="AC147" s="51"/>
      <c r="AD147" s="51"/>
      <c r="AE147" s="51"/>
      <c r="AF147" s="51"/>
      <c r="AG147" s="51"/>
      <c r="AH147" s="51"/>
      <c r="AI147" s="51"/>
      <c r="AJ147" s="51"/>
      <c r="AK147" s="51"/>
      <c r="AL147" s="51"/>
      <c r="AM147" s="51"/>
      <c r="AN147" s="51"/>
      <c r="AO147" s="51"/>
      <c r="AP147" s="51"/>
      <c r="AQ147" s="51"/>
      <c r="AR147" s="51"/>
      <c r="AS147" s="51"/>
      <c r="AT147" s="51"/>
      <c r="AU147" s="51"/>
      <c r="AV147" s="51"/>
      <c r="AW147" s="51"/>
      <c r="AX147" s="51"/>
      <c r="AY147" s="51"/>
      <c r="AZ147" s="51"/>
      <c r="BA147" s="51"/>
      <c r="BB147" s="51"/>
      <c r="BC147" s="51"/>
      <c r="BD147" s="51"/>
      <c r="BE147" s="51"/>
      <c r="BF147" s="51"/>
      <c r="BG147" s="51"/>
      <c r="BH147" s="51"/>
      <c r="BI147" s="51"/>
      <c r="BJ147" s="51"/>
      <c r="BK147" s="51"/>
      <c r="BL147" s="51"/>
      <c r="BM147" s="51"/>
      <c r="BN147" s="51"/>
      <c r="BO147" s="51"/>
      <c r="BP147" s="51"/>
      <c r="BQ147" s="51"/>
      <c r="BR147" s="51"/>
      <c r="BS147" s="51"/>
      <c r="BT147" s="51"/>
      <c r="BU147" s="51"/>
      <c r="BV147" s="51"/>
      <c r="BW147" s="51"/>
      <c r="BX147" s="51"/>
      <c r="BY147" s="51"/>
      <c r="BZ147" s="51"/>
      <c r="CA147" s="51"/>
      <c r="CB147" s="51"/>
      <c r="CC147" s="51"/>
      <c r="CD147" s="51"/>
      <c r="CE147" s="51"/>
      <c r="CF147" s="51"/>
      <c r="CG147" s="51"/>
      <c r="CH147" s="51"/>
      <c r="CI147" s="51"/>
      <c r="CJ147" s="51"/>
      <c r="CK147" s="51"/>
      <c r="CL147" s="51"/>
      <c r="CM147" s="51"/>
      <c r="CN147" s="51"/>
      <c r="CO147" s="51"/>
      <c r="CP147" s="51"/>
      <c r="CQ147" s="51"/>
      <c r="CR147" s="51"/>
      <c r="CS147" s="51"/>
      <c r="CT147" s="51"/>
      <c r="CU147" s="51"/>
      <c r="CV147" s="51"/>
      <c r="CW147" s="51"/>
      <c r="CX147" s="51"/>
      <c r="CY147" s="51"/>
      <c r="CZ147" s="51"/>
      <c r="DA147" s="51"/>
      <c r="DB147" s="51"/>
      <c r="DC147" s="51"/>
      <c r="DD147" s="51"/>
      <c r="DE147" s="51"/>
      <c r="DF147" s="51"/>
      <c r="DG147" s="51"/>
      <c r="DH147" s="51"/>
      <c r="DI147" s="51"/>
      <c r="DJ147" s="51"/>
      <c r="DK147" s="51"/>
      <c r="DL147" s="51"/>
      <c r="DM147" s="51"/>
      <c r="DN147" s="51"/>
      <c r="DO147" s="51"/>
      <c r="DP147" s="51"/>
      <c r="DQ147" s="51"/>
      <c r="DR147" s="51"/>
      <c r="DS147" s="51"/>
      <c r="DT147" s="51"/>
      <c r="DU147" s="51"/>
      <c r="DV147" s="51"/>
      <c r="DW147" s="51"/>
      <c r="DX147" s="51"/>
      <c r="DY147" s="51"/>
      <c r="DZ147" s="51"/>
      <c r="EA147" s="51"/>
      <c r="EB147" s="51"/>
      <c r="EC147" s="51"/>
      <c r="ED147" s="51"/>
      <c r="EE147" s="51"/>
      <c r="EF147" s="51"/>
      <c r="EG147" s="51"/>
      <c r="EH147" s="51"/>
      <c r="EI147" s="51"/>
      <c r="EJ147" s="51"/>
      <c r="EK147" s="51"/>
      <c r="EL147" s="51"/>
      <c r="EM147" s="51"/>
      <c r="EN147" s="51"/>
      <c r="EO147" s="51"/>
      <c r="EP147" s="51"/>
      <c r="EQ147" s="51"/>
      <c r="ER147" s="51"/>
      <c r="ES147" s="51"/>
      <c r="ET147" s="51"/>
      <c r="EU147" s="51"/>
      <c r="EV147" s="51"/>
      <c r="EW147" s="51"/>
      <c r="EX147" s="51"/>
      <c r="EY147" s="51"/>
      <c r="EZ147" s="51"/>
      <c r="FA147" s="51"/>
      <c r="FB147" s="51"/>
      <c r="FC147" s="51"/>
      <c r="FD147" s="51"/>
      <c r="FE147" s="51"/>
      <c r="FF147" s="51"/>
      <c r="FG147" s="51"/>
      <c r="FH147" s="51"/>
      <c r="FI147" s="51"/>
      <c r="FJ147" s="51"/>
      <c r="FK147" s="51"/>
      <c r="FL147" s="51"/>
      <c r="FM147" s="51"/>
      <c r="FN147" s="51"/>
      <c r="FO147" s="51"/>
      <c r="FP147" s="51"/>
      <c r="FQ147" s="51"/>
      <c r="FR147" s="51"/>
      <c r="FS147" s="51"/>
      <c r="FT147" s="51"/>
      <c r="FU147" s="51"/>
      <c r="FV147" s="51"/>
      <c r="FW147" s="51"/>
      <c r="FX147" s="51"/>
      <c r="FY147" s="51"/>
      <c r="FZ147" s="51"/>
      <c r="GA147" s="51"/>
      <c r="GB147" s="51"/>
      <c r="GC147" s="51"/>
      <c r="GD147" s="51"/>
      <c r="GE147" s="51"/>
      <c r="GF147" s="51"/>
      <c r="GG147" s="51"/>
      <c r="GH147" s="51"/>
      <c r="GI147" s="51"/>
      <c r="GJ147" s="51"/>
      <c r="GK147" s="51"/>
      <c r="GL147" s="51"/>
      <c r="GM147" s="51"/>
      <c r="GN147" s="51"/>
      <c r="GO147" s="51"/>
      <c r="GP147" s="51"/>
      <c r="GQ147" s="51"/>
      <c r="GR147" s="51"/>
      <c r="GS147" s="51"/>
      <c r="GT147" s="51"/>
      <c r="GU147" s="51"/>
      <c r="GV147" s="51"/>
      <c r="GW147" s="51"/>
      <c r="GX147" s="51"/>
      <c r="GY147" s="51"/>
      <c r="GZ147" s="51"/>
      <c r="HA147" s="51"/>
      <c r="HB147" s="51"/>
      <c r="HC147" s="51"/>
      <c r="HD147" s="51"/>
      <c r="HE147" s="51"/>
      <c r="HF147" s="51"/>
      <c r="HG147" s="51"/>
      <c r="HH147" s="51"/>
      <c r="HI147" s="51"/>
      <c r="HJ147" s="51"/>
      <c r="HK147" s="51"/>
      <c r="HL147" s="51"/>
      <c r="HM147" s="51"/>
      <c r="HN147" s="51"/>
      <c r="HO147" s="51"/>
      <c r="HP147" s="51"/>
      <c r="HQ147" s="51"/>
      <c r="HR147" s="51"/>
      <c r="HS147" s="51"/>
      <c r="HT147" s="51"/>
      <c r="HU147" s="51"/>
      <c r="HV147" s="51"/>
      <c r="HW147" s="51"/>
      <c r="HX147" s="51"/>
      <c r="HY147" s="51"/>
      <c r="HZ147" s="51"/>
      <c r="IA147" s="51"/>
      <c r="IB147" s="51"/>
      <c r="IC147" s="51"/>
      <c r="ID147" s="51"/>
      <c r="IE147" s="51"/>
      <c r="IF147" s="51"/>
      <c r="IG147" s="51"/>
      <c r="IH147" s="51"/>
      <c r="II147" s="51"/>
      <c r="IJ147" s="51"/>
      <c r="IK147" s="51"/>
      <c r="IL147" s="51"/>
      <c r="IM147" s="51"/>
      <c r="IN147" s="51"/>
      <c r="IO147" s="51"/>
      <c r="IP147" s="51"/>
      <c r="IQ147" s="51"/>
      <c r="IR147" s="51"/>
      <c r="IS147" s="51"/>
      <c r="IT147" s="51"/>
      <c r="IU147" s="51"/>
      <c r="IV147" s="51"/>
    </row>
    <row r="148" ht="27" spans="1:256">
      <c r="A148" s="141" t="s">
        <v>2148</v>
      </c>
      <c r="B148" s="135"/>
      <c r="C148" s="104"/>
      <c r="D148" s="137"/>
      <c r="E148" s="148" t="s">
        <v>2057</v>
      </c>
      <c r="F148" s="145" t="s">
        <v>2149</v>
      </c>
      <c r="G148" s="149" t="s">
        <v>2150</v>
      </c>
      <c r="H148" s="150" t="s">
        <v>2151</v>
      </c>
      <c r="I148" s="125">
        <v>10000000</v>
      </c>
      <c r="J148" s="51"/>
      <c r="K148" s="51"/>
      <c r="L148" s="51"/>
      <c r="M148" s="51"/>
      <c r="N148" s="51"/>
      <c r="O148" s="51"/>
      <c r="P148" s="51"/>
      <c r="Q148" s="51"/>
      <c r="R148" s="51"/>
      <c r="S148" s="51"/>
      <c r="T148" s="51"/>
      <c r="U148" s="51"/>
      <c r="V148" s="51"/>
      <c r="W148" s="51"/>
      <c r="X148" s="51"/>
      <c r="Y148" s="51"/>
      <c r="Z148" s="51"/>
      <c r="AA148" s="51"/>
      <c r="AB148" s="51"/>
      <c r="AC148" s="51"/>
      <c r="AD148" s="51"/>
      <c r="AE148" s="51"/>
      <c r="AF148" s="51"/>
      <c r="AG148" s="51"/>
      <c r="AH148" s="51"/>
      <c r="AI148" s="51"/>
      <c r="AJ148" s="51"/>
      <c r="AK148" s="51"/>
      <c r="AL148" s="51"/>
      <c r="AM148" s="51"/>
      <c r="AN148" s="51"/>
      <c r="AO148" s="51"/>
      <c r="AP148" s="51"/>
      <c r="AQ148" s="51"/>
      <c r="AR148" s="51"/>
      <c r="AS148" s="51"/>
      <c r="AT148" s="51"/>
      <c r="AU148" s="51"/>
      <c r="AV148" s="51"/>
      <c r="AW148" s="51"/>
      <c r="AX148" s="51"/>
      <c r="AY148" s="51"/>
      <c r="AZ148" s="51"/>
      <c r="BA148" s="51"/>
      <c r="BB148" s="51"/>
      <c r="BC148" s="51"/>
      <c r="BD148" s="51"/>
      <c r="BE148" s="51"/>
      <c r="BF148" s="51"/>
      <c r="BG148" s="51"/>
      <c r="BH148" s="51"/>
      <c r="BI148" s="51"/>
      <c r="BJ148" s="51"/>
      <c r="BK148" s="51"/>
      <c r="BL148" s="51"/>
      <c r="BM148" s="51"/>
      <c r="BN148" s="51"/>
      <c r="BO148" s="51"/>
      <c r="BP148" s="51"/>
      <c r="BQ148" s="51"/>
      <c r="BR148" s="51"/>
      <c r="BS148" s="51"/>
      <c r="BT148" s="51"/>
      <c r="BU148" s="51"/>
      <c r="BV148" s="51"/>
      <c r="BW148" s="51"/>
      <c r="BX148" s="51"/>
      <c r="BY148" s="51"/>
      <c r="BZ148" s="51"/>
      <c r="CA148" s="51"/>
      <c r="CB148" s="51"/>
      <c r="CC148" s="51"/>
      <c r="CD148" s="51"/>
      <c r="CE148" s="51"/>
      <c r="CF148" s="51"/>
      <c r="CG148" s="51"/>
      <c r="CH148" s="51"/>
      <c r="CI148" s="51"/>
      <c r="CJ148" s="51"/>
      <c r="CK148" s="51"/>
      <c r="CL148" s="51"/>
      <c r="CM148" s="51"/>
      <c r="CN148" s="51"/>
      <c r="CO148" s="51"/>
      <c r="CP148" s="51"/>
      <c r="CQ148" s="51"/>
      <c r="CR148" s="51"/>
      <c r="CS148" s="51"/>
      <c r="CT148" s="51"/>
      <c r="CU148" s="51"/>
      <c r="CV148" s="51"/>
      <c r="CW148" s="51"/>
      <c r="CX148" s="51"/>
      <c r="CY148" s="51"/>
      <c r="CZ148" s="51"/>
      <c r="DA148" s="51"/>
      <c r="DB148" s="51"/>
      <c r="DC148" s="51"/>
      <c r="DD148" s="51"/>
      <c r="DE148" s="51"/>
      <c r="DF148" s="51"/>
      <c r="DG148" s="51"/>
      <c r="DH148" s="51"/>
      <c r="DI148" s="51"/>
      <c r="DJ148" s="51"/>
      <c r="DK148" s="51"/>
      <c r="DL148" s="51"/>
      <c r="DM148" s="51"/>
      <c r="DN148" s="51"/>
      <c r="DO148" s="51"/>
      <c r="DP148" s="51"/>
      <c r="DQ148" s="51"/>
      <c r="DR148" s="51"/>
      <c r="DS148" s="51"/>
      <c r="DT148" s="51"/>
      <c r="DU148" s="51"/>
      <c r="DV148" s="51"/>
      <c r="DW148" s="51"/>
      <c r="DX148" s="51"/>
      <c r="DY148" s="51"/>
      <c r="DZ148" s="51"/>
      <c r="EA148" s="51"/>
      <c r="EB148" s="51"/>
      <c r="EC148" s="51"/>
      <c r="ED148" s="51"/>
      <c r="EE148" s="51"/>
      <c r="EF148" s="51"/>
      <c r="EG148" s="51"/>
      <c r="EH148" s="51"/>
      <c r="EI148" s="51"/>
      <c r="EJ148" s="51"/>
      <c r="EK148" s="51"/>
      <c r="EL148" s="51"/>
      <c r="EM148" s="51"/>
      <c r="EN148" s="51"/>
      <c r="EO148" s="51"/>
      <c r="EP148" s="51"/>
      <c r="EQ148" s="51"/>
      <c r="ER148" s="51"/>
      <c r="ES148" s="51"/>
      <c r="ET148" s="51"/>
      <c r="EU148" s="51"/>
      <c r="EV148" s="51"/>
      <c r="EW148" s="51"/>
      <c r="EX148" s="51"/>
      <c r="EY148" s="51"/>
      <c r="EZ148" s="51"/>
      <c r="FA148" s="51"/>
      <c r="FB148" s="51"/>
      <c r="FC148" s="51"/>
      <c r="FD148" s="51"/>
      <c r="FE148" s="51"/>
      <c r="FF148" s="51"/>
      <c r="FG148" s="51"/>
      <c r="FH148" s="51"/>
      <c r="FI148" s="51"/>
      <c r="FJ148" s="51"/>
      <c r="FK148" s="51"/>
      <c r="FL148" s="51"/>
      <c r="FM148" s="51"/>
      <c r="FN148" s="51"/>
      <c r="FO148" s="51"/>
      <c r="FP148" s="51"/>
      <c r="FQ148" s="51"/>
      <c r="FR148" s="51"/>
      <c r="FS148" s="51"/>
      <c r="FT148" s="51"/>
      <c r="FU148" s="51"/>
      <c r="FV148" s="51"/>
      <c r="FW148" s="51"/>
      <c r="FX148" s="51"/>
      <c r="FY148" s="51"/>
      <c r="FZ148" s="51"/>
      <c r="GA148" s="51"/>
      <c r="GB148" s="51"/>
      <c r="GC148" s="51"/>
      <c r="GD148" s="51"/>
      <c r="GE148" s="51"/>
      <c r="GF148" s="51"/>
      <c r="GG148" s="51"/>
      <c r="GH148" s="51"/>
      <c r="GI148" s="51"/>
      <c r="GJ148" s="51"/>
      <c r="GK148" s="51"/>
      <c r="GL148" s="51"/>
      <c r="GM148" s="51"/>
      <c r="GN148" s="51"/>
      <c r="GO148" s="51"/>
      <c r="GP148" s="51"/>
      <c r="GQ148" s="51"/>
      <c r="GR148" s="51"/>
      <c r="GS148" s="51"/>
      <c r="GT148" s="51"/>
      <c r="GU148" s="51"/>
      <c r="GV148" s="51"/>
      <c r="GW148" s="51"/>
      <c r="GX148" s="51"/>
      <c r="GY148" s="51"/>
      <c r="GZ148" s="51"/>
      <c r="HA148" s="51"/>
      <c r="HB148" s="51"/>
      <c r="HC148" s="51"/>
      <c r="HD148" s="51"/>
      <c r="HE148" s="51"/>
      <c r="HF148" s="51"/>
      <c r="HG148" s="51"/>
      <c r="HH148" s="51"/>
      <c r="HI148" s="51"/>
      <c r="HJ148" s="51"/>
      <c r="HK148" s="51"/>
      <c r="HL148" s="51"/>
      <c r="HM148" s="51"/>
      <c r="HN148" s="51"/>
      <c r="HO148" s="51"/>
      <c r="HP148" s="51"/>
      <c r="HQ148" s="51"/>
      <c r="HR148" s="51"/>
      <c r="HS148" s="51"/>
      <c r="HT148" s="51"/>
      <c r="HU148" s="51"/>
      <c r="HV148" s="51"/>
      <c r="HW148" s="51"/>
      <c r="HX148" s="51"/>
      <c r="HY148" s="51"/>
      <c r="HZ148" s="51"/>
      <c r="IA148" s="51"/>
      <c r="IB148" s="51"/>
      <c r="IC148" s="51"/>
      <c r="ID148" s="51"/>
      <c r="IE148" s="51"/>
      <c r="IF148" s="51"/>
      <c r="IG148" s="51"/>
      <c r="IH148" s="51"/>
      <c r="II148" s="51"/>
      <c r="IJ148" s="51"/>
      <c r="IK148" s="51"/>
      <c r="IL148" s="51"/>
      <c r="IM148" s="51"/>
      <c r="IN148" s="51"/>
      <c r="IO148" s="51"/>
      <c r="IP148" s="51"/>
      <c r="IQ148" s="51"/>
      <c r="IR148" s="51"/>
      <c r="IS148" s="51"/>
      <c r="IT148" s="51"/>
      <c r="IU148" s="51"/>
      <c r="IV148" s="51"/>
    </row>
    <row r="149" ht="27" spans="1:256">
      <c r="A149" s="151" t="s">
        <v>2152</v>
      </c>
      <c r="B149" s="90"/>
      <c r="C149" s="91"/>
      <c r="D149" s="91"/>
      <c r="E149" s="152" t="s">
        <v>2057</v>
      </c>
      <c r="F149" s="153" t="s">
        <v>2153</v>
      </c>
      <c r="G149" s="154" t="s">
        <v>2154</v>
      </c>
      <c r="H149" s="155" t="s">
        <v>2155</v>
      </c>
      <c r="I149" s="162">
        <v>1370000</v>
      </c>
      <c r="J149" s="51"/>
      <c r="K149" s="51"/>
      <c r="L149" s="51"/>
      <c r="M149" s="51"/>
      <c r="N149" s="51"/>
      <c r="O149" s="51"/>
      <c r="P149" s="51"/>
      <c r="Q149" s="51"/>
      <c r="R149" s="51"/>
      <c r="S149" s="51"/>
      <c r="T149" s="51"/>
      <c r="U149" s="51"/>
      <c r="V149" s="51"/>
      <c r="W149" s="51"/>
      <c r="X149" s="51"/>
      <c r="Y149" s="51"/>
      <c r="Z149" s="51"/>
      <c r="AA149" s="51"/>
      <c r="AB149" s="51"/>
      <c r="AC149" s="51"/>
      <c r="AD149" s="51"/>
      <c r="AE149" s="51"/>
      <c r="AF149" s="51"/>
      <c r="AG149" s="51"/>
      <c r="AH149" s="51"/>
      <c r="AI149" s="51"/>
      <c r="AJ149" s="51"/>
      <c r="AK149" s="51"/>
      <c r="AL149" s="51"/>
      <c r="AM149" s="51"/>
      <c r="AN149" s="51"/>
      <c r="AO149" s="51"/>
      <c r="AP149" s="51"/>
      <c r="AQ149" s="51"/>
      <c r="AR149" s="51"/>
      <c r="AS149" s="51"/>
      <c r="AT149" s="51"/>
      <c r="AU149" s="51"/>
      <c r="AV149" s="51"/>
      <c r="AW149" s="51"/>
      <c r="AX149" s="51"/>
      <c r="AY149" s="51"/>
      <c r="AZ149" s="51"/>
      <c r="BA149" s="51"/>
      <c r="BB149" s="51"/>
      <c r="BC149" s="51"/>
      <c r="BD149" s="51"/>
      <c r="BE149" s="51"/>
      <c r="BF149" s="51"/>
      <c r="BG149" s="51"/>
      <c r="BH149" s="51"/>
      <c r="BI149" s="51"/>
      <c r="BJ149" s="51"/>
      <c r="BK149" s="51"/>
      <c r="BL149" s="51"/>
      <c r="BM149" s="51"/>
      <c r="BN149" s="51"/>
      <c r="BO149" s="51"/>
      <c r="BP149" s="51"/>
      <c r="BQ149" s="51"/>
      <c r="BR149" s="51"/>
      <c r="BS149" s="51"/>
      <c r="BT149" s="51"/>
      <c r="BU149" s="51"/>
      <c r="BV149" s="51"/>
      <c r="BW149" s="51"/>
      <c r="BX149" s="51"/>
      <c r="BY149" s="51"/>
      <c r="BZ149" s="51"/>
      <c r="CA149" s="51"/>
      <c r="CB149" s="51"/>
      <c r="CC149" s="51"/>
      <c r="CD149" s="51"/>
      <c r="CE149" s="51"/>
      <c r="CF149" s="51"/>
      <c r="CG149" s="51"/>
      <c r="CH149" s="51"/>
      <c r="CI149" s="51"/>
      <c r="CJ149" s="51"/>
      <c r="CK149" s="51"/>
      <c r="CL149" s="51"/>
      <c r="CM149" s="51"/>
      <c r="CN149" s="51"/>
      <c r="CO149" s="51"/>
      <c r="CP149" s="51"/>
      <c r="CQ149" s="51"/>
      <c r="CR149" s="51"/>
      <c r="CS149" s="51"/>
      <c r="CT149" s="51"/>
      <c r="CU149" s="51"/>
      <c r="CV149" s="51"/>
      <c r="CW149" s="51"/>
      <c r="CX149" s="51"/>
      <c r="CY149" s="51"/>
      <c r="CZ149" s="51"/>
      <c r="DA149" s="51"/>
      <c r="DB149" s="51"/>
      <c r="DC149" s="51"/>
      <c r="DD149" s="51"/>
      <c r="DE149" s="51"/>
      <c r="DF149" s="51"/>
      <c r="DG149" s="51"/>
      <c r="DH149" s="51"/>
      <c r="DI149" s="51"/>
      <c r="DJ149" s="51"/>
      <c r="DK149" s="51"/>
      <c r="DL149" s="51"/>
      <c r="DM149" s="51"/>
      <c r="DN149" s="51"/>
      <c r="DO149" s="51"/>
      <c r="DP149" s="51"/>
      <c r="DQ149" s="51"/>
      <c r="DR149" s="51"/>
      <c r="DS149" s="51"/>
      <c r="DT149" s="51"/>
      <c r="DU149" s="51"/>
      <c r="DV149" s="51"/>
      <c r="DW149" s="51"/>
      <c r="DX149" s="51"/>
      <c r="DY149" s="51"/>
      <c r="DZ149" s="51"/>
      <c r="EA149" s="51"/>
      <c r="EB149" s="51"/>
      <c r="EC149" s="51"/>
      <c r="ED149" s="51"/>
      <c r="EE149" s="51"/>
      <c r="EF149" s="51"/>
      <c r="EG149" s="51"/>
      <c r="EH149" s="51"/>
      <c r="EI149" s="51"/>
      <c r="EJ149" s="51"/>
      <c r="EK149" s="51"/>
      <c r="EL149" s="51"/>
      <c r="EM149" s="51"/>
      <c r="EN149" s="51"/>
      <c r="EO149" s="51"/>
      <c r="EP149" s="51"/>
      <c r="EQ149" s="51"/>
      <c r="ER149" s="51"/>
      <c r="ES149" s="51"/>
      <c r="ET149" s="51"/>
      <c r="EU149" s="51"/>
      <c r="EV149" s="51"/>
      <c r="EW149" s="51"/>
      <c r="EX149" s="51"/>
      <c r="EY149" s="51"/>
      <c r="EZ149" s="51"/>
      <c r="FA149" s="51"/>
      <c r="FB149" s="51"/>
      <c r="FC149" s="51"/>
      <c r="FD149" s="51"/>
      <c r="FE149" s="51"/>
      <c r="FF149" s="51"/>
      <c r="FG149" s="51"/>
      <c r="FH149" s="51"/>
      <c r="FI149" s="51"/>
      <c r="FJ149" s="51"/>
      <c r="FK149" s="51"/>
      <c r="FL149" s="51"/>
      <c r="FM149" s="51"/>
      <c r="FN149" s="51"/>
      <c r="FO149" s="51"/>
      <c r="FP149" s="51"/>
      <c r="FQ149" s="51"/>
      <c r="FR149" s="51"/>
      <c r="FS149" s="51"/>
      <c r="FT149" s="51"/>
      <c r="FU149" s="51"/>
      <c r="FV149" s="51"/>
      <c r="FW149" s="51"/>
      <c r="FX149" s="51"/>
      <c r="FY149" s="51"/>
      <c r="FZ149" s="51"/>
      <c r="GA149" s="51"/>
      <c r="GB149" s="51"/>
      <c r="GC149" s="51"/>
      <c r="GD149" s="51"/>
      <c r="GE149" s="51"/>
      <c r="GF149" s="51"/>
      <c r="GG149" s="51"/>
      <c r="GH149" s="51"/>
      <c r="GI149" s="51"/>
      <c r="GJ149" s="51"/>
      <c r="GK149" s="51"/>
      <c r="GL149" s="51"/>
      <c r="GM149" s="51"/>
      <c r="GN149" s="51"/>
      <c r="GO149" s="51"/>
      <c r="GP149" s="51"/>
      <c r="GQ149" s="51"/>
      <c r="GR149" s="51"/>
      <c r="GS149" s="51"/>
      <c r="GT149" s="51"/>
      <c r="GU149" s="51"/>
      <c r="GV149" s="51"/>
      <c r="GW149" s="51"/>
      <c r="GX149" s="51"/>
      <c r="GY149" s="51"/>
      <c r="GZ149" s="51"/>
      <c r="HA149" s="51"/>
      <c r="HB149" s="51"/>
      <c r="HC149" s="51"/>
      <c r="HD149" s="51"/>
      <c r="HE149" s="51"/>
      <c r="HF149" s="51"/>
      <c r="HG149" s="51"/>
      <c r="HH149" s="51"/>
      <c r="HI149" s="51"/>
      <c r="HJ149" s="51"/>
      <c r="HK149" s="51"/>
      <c r="HL149" s="51"/>
      <c r="HM149" s="51"/>
      <c r="HN149" s="51"/>
      <c r="HO149" s="51"/>
      <c r="HP149" s="51"/>
      <c r="HQ149" s="51"/>
      <c r="HR149" s="51"/>
      <c r="HS149" s="51"/>
      <c r="HT149" s="51"/>
      <c r="HU149" s="51"/>
      <c r="HV149" s="51"/>
      <c r="HW149" s="51"/>
      <c r="HX149" s="51"/>
      <c r="HY149" s="51"/>
      <c r="HZ149" s="51"/>
      <c r="IA149" s="51"/>
      <c r="IB149" s="51"/>
      <c r="IC149" s="51"/>
      <c r="ID149" s="51"/>
      <c r="IE149" s="51"/>
      <c r="IF149" s="51"/>
      <c r="IG149" s="51"/>
      <c r="IH149" s="51"/>
      <c r="II149" s="51"/>
      <c r="IJ149" s="51"/>
      <c r="IK149" s="51"/>
      <c r="IL149" s="51"/>
      <c r="IM149" s="51"/>
      <c r="IN149" s="51"/>
      <c r="IO149" s="51"/>
      <c r="IP149" s="51"/>
      <c r="IQ149" s="51"/>
      <c r="IR149" s="51"/>
      <c r="IS149" s="51"/>
      <c r="IT149" s="51"/>
      <c r="IU149" s="51"/>
      <c r="IV149" s="51"/>
    </row>
    <row r="150" ht="14.25" spans="1:256">
      <c r="A150" s="156"/>
      <c r="B150" s="90"/>
      <c r="C150" s="91"/>
      <c r="D150" s="91"/>
      <c r="E150" s="93"/>
      <c r="F150" s="157"/>
      <c r="G150" s="158"/>
      <c r="H150" s="102"/>
      <c r="I150" s="163"/>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52"/>
      <c r="CD150" s="52"/>
      <c r="CE150" s="52"/>
      <c r="CF150" s="52"/>
      <c r="CG150" s="52"/>
      <c r="CH150" s="52"/>
      <c r="CI150" s="52"/>
      <c r="CJ150" s="52"/>
      <c r="CK150" s="52"/>
      <c r="CL150" s="52"/>
      <c r="CM150" s="52"/>
      <c r="CN150" s="52"/>
      <c r="CO150" s="52"/>
      <c r="CP150" s="52"/>
      <c r="CQ150" s="52"/>
      <c r="CR150" s="52"/>
      <c r="CS150" s="52"/>
      <c r="CT150" s="52"/>
      <c r="CU150" s="52"/>
      <c r="CV150" s="52"/>
      <c r="CW150" s="52"/>
      <c r="CX150" s="52"/>
      <c r="CY150" s="52"/>
      <c r="CZ150" s="52"/>
      <c r="DA150" s="52"/>
      <c r="DB150" s="52"/>
      <c r="DC150" s="52"/>
      <c r="DD150" s="52"/>
      <c r="DE150" s="52"/>
      <c r="DF150" s="52"/>
      <c r="DG150" s="52"/>
      <c r="DH150" s="52"/>
      <c r="DI150" s="52"/>
      <c r="DJ150" s="52"/>
      <c r="DK150" s="52"/>
      <c r="DL150" s="52"/>
      <c r="DM150" s="52"/>
      <c r="DN150" s="52"/>
      <c r="DO150" s="52"/>
      <c r="DP150" s="52"/>
      <c r="DQ150" s="52"/>
      <c r="DR150" s="52"/>
      <c r="DS150" s="52"/>
      <c r="DT150" s="52"/>
      <c r="DU150" s="52"/>
      <c r="DV150" s="52"/>
      <c r="DW150" s="52"/>
      <c r="DX150" s="52"/>
      <c r="DY150" s="52"/>
      <c r="DZ150" s="52"/>
      <c r="EA150" s="52"/>
      <c r="EB150" s="52"/>
      <c r="EC150" s="52"/>
      <c r="ED150" s="52"/>
      <c r="EE150" s="52"/>
      <c r="EF150" s="52"/>
      <c r="EG150" s="52"/>
      <c r="EH150" s="52"/>
      <c r="EI150" s="52"/>
      <c r="EJ150" s="52"/>
      <c r="EK150" s="52"/>
      <c r="EL150" s="52"/>
      <c r="EM150" s="52"/>
      <c r="EN150" s="52"/>
      <c r="EO150" s="52"/>
      <c r="EP150" s="52"/>
      <c r="EQ150" s="52"/>
      <c r="ER150" s="52"/>
      <c r="ES150" s="52"/>
      <c r="ET150" s="52"/>
      <c r="EU150" s="52"/>
      <c r="EV150" s="52"/>
      <c r="EW150" s="52"/>
      <c r="EX150" s="52"/>
      <c r="EY150" s="52"/>
      <c r="EZ150" s="52"/>
      <c r="FA150" s="52"/>
      <c r="FB150" s="52"/>
      <c r="FC150" s="52"/>
      <c r="FD150" s="52"/>
      <c r="FE150" s="52"/>
      <c r="FF150" s="52"/>
      <c r="FG150" s="52"/>
      <c r="FH150" s="52"/>
      <c r="FI150" s="52"/>
      <c r="FJ150" s="52"/>
      <c r="FK150" s="52"/>
      <c r="FL150" s="52"/>
      <c r="FM150" s="52"/>
      <c r="FN150" s="52"/>
      <c r="FO150" s="52"/>
      <c r="FP150" s="52"/>
      <c r="FQ150" s="52"/>
      <c r="FR150" s="52"/>
      <c r="FS150" s="52"/>
      <c r="FT150" s="52"/>
      <c r="FU150" s="52"/>
      <c r="FV150" s="52"/>
      <c r="FW150" s="52"/>
      <c r="FX150" s="52"/>
      <c r="FY150" s="52"/>
      <c r="FZ150" s="52"/>
      <c r="GA150" s="52"/>
      <c r="GB150" s="52"/>
      <c r="GC150" s="52"/>
      <c r="GD150" s="52"/>
      <c r="GE150" s="52"/>
      <c r="GF150" s="52"/>
      <c r="GG150" s="52"/>
      <c r="GH150" s="52"/>
      <c r="GI150" s="52"/>
      <c r="GJ150" s="52"/>
      <c r="GK150" s="52"/>
      <c r="GL150" s="52"/>
      <c r="GM150" s="52"/>
      <c r="GN150" s="52"/>
      <c r="GO150" s="52"/>
      <c r="GP150" s="52"/>
      <c r="GQ150" s="52"/>
      <c r="GR150" s="52"/>
      <c r="GS150" s="52"/>
      <c r="GT150" s="52"/>
      <c r="GU150" s="52"/>
      <c r="GV150" s="52"/>
      <c r="GW150" s="52"/>
      <c r="GX150" s="52"/>
      <c r="GY150" s="52"/>
      <c r="GZ150" s="52"/>
      <c r="HA150" s="52"/>
      <c r="HB150" s="52"/>
      <c r="HC150" s="52"/>
      <c r="HD150" s="52"/>
      <c r="HE150" s="52"/>
      <c r="HF150" s="52"/>
      <c r="HG150" s="52"/>
      <c r="HH150" s="52"/>
      <c r="HI150" s="52"/>
      <c r="HJ150" s="52"/>
      <c r="HK150" s="52"/>
      <c r="HL150" s="52"/>
      <c r="HM150" s="52"/>
      <c r="HN150" s="52"/>
      <c r="HO150" s="52"/>
      <c r="HP150" s="52"/>
      <c r="HQ150" s="52"/>
      <c r="HR150" s="52"/>
      <c r="HS150" s="52"/>
      <c r="HT150" s="52"/>
      <c r="HU150" s="52"/>
      <c r="HV150" s="52"/>
      <c r="HW150" s="52"/>
      <c r="HX150" s="52"/>
      <c r="HY150" s="52"/>
      <c r="HZ150" s="52"/>
      <c r="IA150" s="52"/>
      <c r="IB150" s="52"/>
      <c r="IC150" s="52"/>
      <c r="ID150" s="52"/>
      <c r="IE150" s="52"/>
      <c r="IF150" s="52"/>
      <c r="IG150" s="52"/>
      <c r="IH150" s="52"/>
      <c r="II150" s="52"/>
      <c r="IJ150" s="52"/>
      <c r="IK150" s="52"/>
      <c r="IL150" s="52"/>
      <c r="IM150" s="52"/>
      <c r="IN150" s="52"/>
      <c r="IO150" s="52"/>
      <c r="IP150" s="52"/>
      <c r="IQ150" s="52"/>
      <c r="IR150" s="52"/>
      <c r="IS150" s="52"/>
      <c r="IT150" s="52"/>
      <c r="IU150" s="52"/>
      <c r="IV150" s="52"/>
    </row>
    <row r="151" ht="14.25" spans="1:256">
      <c r="A151" s="156"/>
      <c r="B151" s="90"/>
      <c r="C151" s="91"/>
      <c r="D151" s="91"/>
      <c r="E151" s="101"/>
      <c r="F151" s="101"/>
      <c r="G151" s="101"/>
      <c r="H151" s="95"/>
      <c r="I151" s="123"/>
      <c r="J151" s="51"/>
      <c r="K151" s="51"/>
      <c r="L151" s="51"/>
      <c r="M151" s="51"/>
      <c r="N151" s="51"/>
      <c r="O151" s="51"/>
      <c r="P151" s="51"/>
      <c r="Q151" s="51"/>
      <c r="R151" s="51"/>
      <c r="S151" s="51"/>
      <c r="T151" s="51"/>
      <c r="U151" s="51"/>
      <c r="V151" s="51"/>
      <c r="W151" s="51"/>
      <c r="X151" s="51"/>
      <c r="Y151" s="51"/>
      <c r="Z151" s="51"/>
      <c r="AA151" s="51"/>
      <c r="AB151" s="51"/>
      <c r="AC151" s="51"/>
      <c r="AD151" s="51"/>
      <c r="AE151" s="51"/>
      <c r="AF151" s="51"/>
      <c r="AG151" s="51"/>
      <c r="AH151" s="51"/>
      <c r="AI151" s="51"/>
      <c r="AJ151" s="51"/>
      <c r="AK151" s="51"/>
      <c r="AL151" s="51"/>
      <c r="AM151" s="51"/>
      <c r="AN151" s="51"/>
      <c r="AO151" s="51"/>
      <c r="AP151" s="51"/>
      <c r="AQ151" s="51"/>
      <c r="AR151" s="51"/>
      <c r="AS151" s="51"/>
      <c r="AT151" s="51"/>
      <c r="AU151" s="51"/>
      <c r="AV151" s="51"/>
      <c r="AW151" s="51"/>
      <c r="AX151" s="51"/>
      <c r="AY151" s="51"/>
      <c r="AZ151" s="51"/>
      <c r="BA151" s="51"/>
      <c r="BB151" s="51"/>
      <c r="BC151" s="51"/>
      <c r="BD151" s="51"/>
      <c r="BE151" s="51"/>
      <c r="BF151" s="51"/>
      <c r="BG151" s="51"/>
      <c r="BH151" s="51"/>
      <c r="BI151" s="51"/>
      <c r="BJ151" s="51"/>
      <c r="BK151" s="51"/>
      <c r="BL151" s="51"/>
      <c r="BM151" s="51"/>
      <c r="BN151" s="51"/>
      <c r="BO151" s="51"/>
      <c r="BP151" s="51"/>
      <c r="BQ151" s="51"/>
      <c r="BR151" s="51"/>
      <c r="BS151" s="51"/>
      <c r="BT151" s="51"/>
      <c r="BU151" s="51"/>
      <c r="BV151" s="51"/>
      <c r="BW151" s="51"/>
      <c r="BX151" s="51"/>
      <c r="BY151" s="51"/>
      <c r="BZ151" s="51"/>
      <c r="CA151" s="51"/>
      <c r="CB151" s="51"/>
      <c r="CC151" s="51"/>
      <c r="CD151" s="51"/>
      <c r="CE151" s="51"/>
      <c r="CF151" s="51"/>
      <c r="CG151" s="51"/>
      <c r="CH151" s="51"/>
      <c r="CI151" s="51"/>
      <c r="CJ151" s="51"/>
      <c r="CK151" s="51"/>
      <c r="CL151" s="51"/>
      <c r="CM151" s="51"/>
      <c r="CN151" s="51"/>
      <c r="CO151" s="51"/>
      <c r="CP151" s="51"/>
      <c r="CQ151" s="51"/>
      <c r="CR151" s="51"/>
      <c r="CS151" s="51"/>
      <c r="CT151" s="51"/>
      <c r="CU151" s="51"/>
      <c r="CV151" s="51"/>
      <c r="CW151" s="51"/>
      <c r="CX151" s="51"/>
      <c r="CY151" s="51"/>
      <c r="CZ151" s="51"/>
      <c r="DA151" s="51"/>
      <c r="DB151" s="51"/>
      <c r="DC151" s="51"/>
      <c r="DD151" s="51"/>
      <c r="DE151" s="51"/>
      <c r="DF151" s="51"/>
      <c r="DG151" s="51"/>
      <c r="DH151" s="51"/>
      <c r="DI151" s="51"/>
      <c r="DJ151" s="51"/>
      <c r="DK151" s="51"/>
      <c r="DL151" s="51"/>
      <c r="DM151" s="51"/>
      <c r="DN151" s="51"/>
      <c r="DO151" s="51"/>
      <c r="DP151" s="51"/>
      <c r="DQ151" s="51"/>
      <c r="DR151" s="51"/>
      <c r="DS151" s="51"/>
      <c r="DT151" s="51"/>
      <c r="DU151" s="51"/>
      <c r="DV151" s="51"/>
      <c r="DW151" s="51"/>
      <c r="DX151" s="51"/>
      <c r="DY151" s="51"/>
      <c r="DZ151" s="51"/>
      <c r="EA151" s="51"/>
      <c r="EB151" s="51"/>
      <c r="EC151" s="51"/>
      <c r="ED151" s="51"/>
      <c r="EE151" s="51"/>
      <c r="EF151" s="51"/>
      <c r="EG151" s="51"/>
      <c r="EH151" s="51"/>
      <c r="EI151" s="51"/>
      <c r="EJ151" s="51"/>
      <c r="EK151" s="51"/>
      <c r="EL151" s="51"/>
      <c r="EM151" s="51"/>
      <c r="EN151" s="51"/>
      <c r="EO151" s="51"/>
      <c r="EP151" s="51"/>
      <c r="EQ151" s="51"/>
      <c r="ER151" s="51"/>
      <c r="ES151" s="51"/>
      <c r="ET151" s="51"/>
      <c r="EU151" s="51"/>
      <c r="EV151" s="51"/>
      <c r="EW151" s="51"/>
      <c r="EX151" s="51"/>
      <c r="EY151" s="51"/>
      <c r="EZ151" s="51"/>
      <c r="FA151" s="51"/>
      <c r="FB151" s="51"/>
      <c r="FC151" s="51"/>
      <c r="FD151" s="51"/>
      <c r="FE151" s="51"/>
      <c r="FF151" s="51"/>
      <c r="FG151" s="51"/>
      <c r="FH151" s="51"/>
      <c r="FI151" s="51"/>
      <c r="FJ151" s="51"/>
      <c r="FK151" s="51"/>
      <c r="FL151" s="51"/>
      <c r="FM151" s="51"/>
      <c r="FN151" s="51"/>
      <c r="FO151" s="51"/>
      <c r="FP151" s="51"/>
      <c r="FQ151" s="51"/>
      <c r="FR151" s="51"/>
      <c r="FS151" s="51"/>
      <c r="FT151" s="51"/>
      <c r="FU151" s="51"/>
      <c r="FV151" s="51"/>
      <c r="FW151" s="51"/>
      <c r="FX151" s="51"/>
      <c r="FY151" s="51"/>
      <c r="FZ151" s="51"/>
      <c r="GA151" s="51"/>
      <c r="GB151" s="51"/>
      <c r="GC151" s="51"/>
      <c r="GD151" s="51"/>
      <c r="GE151" s="51"/>
      <c r="GF151" s="51"/>
      <c r="GG151" s="51"/>
      <c r="GH151" s="51"/>
      <c r="GI151" s="51"/>
      <c r="GJ151" s="51"/>
      <c r="GK151" s="51"/>
      <c r="GL151" s="51"/>
      <c r="GM151" s="51"/>
      <c r="GN151" s="51"/>
      <c r="GO151" s="51"/>
      <c r="GP151" s="51"/>
      <c r="GQ151" s="51"/>
      <c r="GR151" s="51"/>
      <c r="GS151" s="51"/>
      <c r="GT151" s="51"/>
      <c r="GU151" s="51"/>
      <c r="GV151" s="51"/>
      <c r="GW151" s="51"/>
      <c r="GX151" s="51"/>
      <c r="GY151" s="51"/>
      <c r="GZ151" s="51"/>
      <c r="HA151" s="51"/>
      <c r="HB151" s="51"/>
      <c r="HC151" s="51"/>
      <c r="HD151" s="51"/>
      <c r="HE151" s="51"/>
      <c r="HF151" s="51"/>
      <c r="HG151" s="51"/>
      <c r="HH151" s="51"/>
      <c r="HI151" s="51"/>
      <c r="HJ151" s="51"/>
      <c r="HK151" s="51"/>
      <c r="HL151" s="51"/>
      <c r="HM151" s="51"/>
      <c r="HN151" s="51"/>
      <c r="HO151" s="51"/>
      <c r="HP151" s="51"/>
      <c r="HQ151" s="51"/>
      <c r="HR151" s="51"/>
      <c r="HS151" s="51"/>
      <c r="HT151" s="51"/>
      <c r="HU151" s="51"/>
      <c r="HV151" s="51"/>
      <c r="HW151" s="51"/>
      <c r="HX151" s="51"/>
      <c r="HY151" s="51"/>
      <c r="HZ151" s="51"/>
      <c r="IA151" s="51"/>
      <c r="IB151" s="51"/>
      <c r="IC151" s="51"/>
      <c r="ID151" s="51"/>
      <c r="IE151" s="51"/>
      <c r="IF151" s="51"/>
      <c r="IG151" s="51"/>
      <c r="IH151" s="51"/>
      <c r="II151" s="51"/>
      <c r="IJ151" s="51"/>
      <c r="IK151" s="51"/>
      <c r="IL151" s="51"/>
      <c r="IM151" s="51"/>
      <c r="IN151" s="51"/>
      <c r="IO151" s="51"/>
      <c r="IP151" s="51"/>
      <c r="IQ151" s="51"/>
      <c r="IR151" s="51"/>
      <c r="IS151" s="51"/>
      <c r="IT151" s="51"/>
      <c r="IU151" s="51"/>
      <c r="IV151" s="51"/>
    </row>
    <row r="152" ht="14.25" spans="1:256">
      <c r="A152" s="156"/>
      <c r="B152" s="90"/>
      <c r="C152" s="91"/>
      <c r="D152" s="91"/>
      <c r="E152" s="101"/>
      <c r="F152" s="101"/>
      <c r="G152" s="101"/>
      <c r="H152" s="102"/>
      <c r="I152" s="123"/>
      <c r="J152" s="51"/>
      <c r="K152" s="51"/>
      <c r="L152" s="51"/>
      <c r="M152" s="51"/>
      <c r="N152" s="51"/>
      <c r="O152" s="51"/>
      <c r="P152" s="51"/>
      <c r="Q152" s="51"/>
      <c r="R152" s="51"/>
      <c r="S152" s="51"/>
      <c r="T152" s="51"/>
      <c r="U152" s="51"/>
      <c r="V152" s="51"/>
      <c r="W152" s="51"/>
      <c r="X152" s="51"/>
      <c r="Y152" s="51"/>
      <c r="Z152" s="51"/>
      <c r="AA152" s="51"/>
      <c r="AB152" s="51"/>
      <c r="AC152" s="51"/>
      <c r="AD152" s="51"/>
      <c r="AE152" s="51"/>
      <c r="AF152" s="51"/>
      <c r="AG152" s="51"/>
      <c r="AH152" s="51"/>
      <c r="AI152" s="51"/>
      <c r="AJ152" s="51"/>
      <c r="AK152" s="51"/>
      <c r="AL152" s="51"/>
      <c r="AM152" s="51"/>
      <c r="AN152" s="51"/>
      <c r="AO152" s="51"/>
      <c r="AP152" s="51"/>
      <c r="AQ152" s="51"/>
      <c r="AR152" s="51"/>
      <c r="AS152" s="51"/>
      <c r="AT152" s="51"/>
      <c r="AU152" s="51"/>
      <c r="AV152" s="51"/>
      <c r="AW152" s="51"/>
      <c r="AX152" s="51"/>
      <c r="AY152" s="51"/>
      <c r="AZ152" s="51"/>
      <c r="BA152" s="51"/>
      <c r="BB152" s="51"/>
      <c r="BC152" s="51"/>
      <c r="BD152" s="51"/>
      <c r="BE152" s="51"/>
      <c r="BF152" s="51"/>
      <c r="BG152" s="51"/>
      <c r="BH152" s="51"/>
      <c r="BI152" s="51"/>
      <c r="BJ152" s="51"/>
      <c r="BK152" s="51"/>
      <c r="BL152" s="51"/>
      <c r="BM152" s="51"/>
      <c r="BN152" s="51"/>
      <c r="BO152" s="51"/>
      <c r="BP152" s="51"/>
      <c r="BQ152" s="51"/>
      <c r="BR152" s="51"/>
      <c r="BS152" s="51"/>
      <c r="BT152" s="51"/>
      <c r="BU152" s="51"/>
      <c r="BV152" s="51"/>
      <c r="BW152" s="51"/>
      <c r="BX152" s="51"/>
      <c r="BY152" s="51"/>
      <c r="BZ152" s="51"/>
      <c r="CA152" s="51"/>
      <c r="CB152" s="51"/>
      <c r="CC152" s="51"/>
      <c r="CD152" s="51"/>
      <c r="CE152" s="51"/>
      <c r="CF152" s="51"/>
      <c r="CG152" s="51"/>
      <c r="CH152" s="51"/>
      <c r="CI152" s="51"/>
      <c r="CJ152" s="51"/>
      <c r="CK152" s="51"/>
      <c r="CL152" s="51"/>
      <c r="CM152" s="51"/>
      <c r="CN152" s="51"/>
      <c r="CO152" s="51"/>
      <c r="CP152" s="51"/>
      <c r="CQ152" s="51"/>
      <c r="CR152" s="51"/>
      <c r="CS152" s="51"/>
      <c r="CT152" s="51"/>
      <c r="CU152" s="51"/>
      <c r="CV152" s="51"/>
      <c r="CW152" s="51"/>
      <c r="CX152" s="51"/>
      <c r="CY152" s="51"/>
      <c r="CZ152" s="51"/>
      <c r="DA152" s="51"/>
      <c r="DB152" s="51"/>
      <c r="DC152" s="51"/>
      <c r="DD152" s="51"/>
      <c r="DE152" s="51"/>
      <c r="DF152" s="51"/>
      <c r="DG152" s="51"/>
      <c r="DH152" s="51"/>
      <c r="DI152" s="51"/>
      <c r="DJ152" s="51"/>
      <c r="DK152" s="51"/>
      <c r="DL152" s="51"/>
      <c r="DM152" s="51"/>
      <c r="DN152" s="51"/>
      <c r="DO152" s="51"/>
      <c r="DP152" s="51"/>
      <c r="DQ152" s="51"/>
      <c r="DR152" s="51"/>
      <c r="DS152" s="51"/>
      <c r="DT152" s="51"/>
      <c r="DU152" s="51"/>
      <c r="DV152" s="51"/>
      <c r="DW152" s="51"/>
      <c r="DX152" s="51"/>
      <c r="DY152" s="51"/>
      <c r="DZ152" s="51"/>
      <c r="EA152" s="51"/>
      <c r="EB152" s="51"/>
      <c r="EC152" s="51"/>
      <c r="ED152" s="51"/>
      <c r="EE152" s="51"/>
      <c r="EF152" s="51"/>
      <c r="EG152" s="51"/>
      <c r="EH152" s="51"/>
      <c r="EI152" s="51"/>
      <c r="EJ152" s="51"/>
      <c r="EK152" s="51"/>
      <c r="EL152" s="51"/>
      <c r="EM152" s="51"/>
      <c r="EN152" s="51"/>
      <c r="EO152" s="51"/>
      <c r="EP152" s="51"/>
      <c r="EQ152" s="51"/>
      <c r="ER152" s="51"/>
      <c r="ES152" s="51"/>
      <c r="ET152" s="51"/>
      <c r="EU152" s="51"/>
      <c r="EV152" s="51"/>
      <c r="EW152" s="51"/>
      <c r="EX152" s="51"/>
      <c r="EY152" s="51"/>
      <c r="EZ152" s="51"/>
      <c r="FA152" s="51"/>
      <c r="FB152" s="51"/>
      <c r="FC152" s="51"/>
      <c r="FD152" s="51"/>
      <c r="FE152" s="51"/>
      <c r="FF152" s="51"/>
      <c r="FG152" s="51"/>
      <c r="FH152" s="51"/>
      <c r="FI152" s="51"/>
      <c r="FJ152" s="51"/>
      <c r="FK152" s="51"/>
      <c r="FL152" s="51"/>
      <c r="FM152" s="51"/>
      <c r="FN152" s="51"/>
      <c r="FO152" s="51"/>
      <c r="FP152" s="51"/>
      <c r="FQ152" s="51"/>
      <c r="FR152" s="51"/>
      <c r="FS152" s="51"/>
      <c r="FT152" s="51"/>
      <c r="FU152" s="51"/>
      <c r="FV152" s="51"/>
      <c r="FW152" s="51"/>
      <c r="FX152" s="51"/>
      <c r="FY152" s="51"/>
      <c r="FZ152" s="51"/>
      <c r="GA152" s="51"/>
      <c r="GB152" s="51"/>
      <c r="GC152" s="51"/>
      <c r="GD152" s="51"/>
      <c r="GE152" s="51"/>
      <c r="GF152" s="51"/>
      <c r="GG152" s="51"/>
      <c r="GH152" s="51"/>
      <c r="GI152" s="51"/>
      <c r="GJ152" s="51"/>
      <c r="GK152" s="51"/>
      <c r="GL152" s="51"/>
      <c r="GM152" s="51"/>
      <c r="GN152" s="51"/>
      <c r="GO152" s="51"/>
      <c r="GP152" s="51"/>
      <c r="GQ152" s="51"/>
      <c r="GR152" s="51"/>
      <c r="GS152" s="51"/>
      <c r="GT152" s="51"/>
      <c r="GU152" s="51"/>
      <c r="GV152" s="51"/>
      <c r="GW152" s="51"/>
      <c r="GX152" s="51"/>
      <c r="GY152" s="51"/>
      <c r="GZ152" s="51"/>
      <c r="HA152" s="51"/>
      <c r="HB152" s="51"/>
      <c r="HC152" s="51"/>
      <c r="HD152" s="51"/>
      <c r="HE152" s="51"/>
      <c r="HF152" s="51"/>
      <c r="HG152" s="51"/>
      <c r="HH152" s="51"/>
      <c r="HI152" s="51"/>
      <c r="HJ152" s="51"/>
      <c r="HK152" s="51"/>
      <c r="HL152" s="51"/>
      <c r="HM152" s="51"/>
      <c r="HN152" s="51"/>
      <c r="HO152" s="51"/>
      <c r="HP152" s="51"/>
      <c r="HQ152" s="51"/>
      <c r="HR152" s="51"/>
      <c r="HS152" s="51"/>
      <c r="HT152" s="51"/>
      <c r="HU152" s="51"/>
      <c r="HV152" s="51"/>
      <c r="HW152" s="51"/>
      <c r="HX152" s="51"/>
      <c r="HY152" s="51"/>
      <c r="HZ152" s="51"/>
      <c r="IA152" s="51"/>
      <c r="IB152" s="51"/>
      <c r="IC152" s="51"/>
      <c r="ID152" s="51"/>
      <c r="IE152" s="51"/>
      <c r="IF152" s="51"/>
      <c r="IG152" s="51"/>
      <c r="IH152" s="51"/>
      <c r="II152" s="51"/>
      <c r="IJ152" s="51"/>
      <c r="IK152" s="51"/>
      <c r="IL152" s="51"/>
      <c r="IM152" s="51"/>
      <c r="IN152" s="51"/>
      <c r="IO152" s="51"/>
      <c r="IP152" s="51"/>
      <c r="IQ152" s="51"/>
      <c r="IR152" s="51"/>
      <c r="IS152" s="51"/>
      <c r="IT152" s="51"/>
      <c r="IU152" s="51"/>
      <c r="IV152" s="51"/>
    </row>
    <row r="153" ht="14.25" spans="1:256">
      <c r="A153" s="156"/>
      <c r="B153" s="90"/>
      <c r="C153" s="91"/>
      <c r="D153" s="91"/>
      <c r="E153" s="101"/>
      <c r="F153" s="101"/>
      <c r="G153" s="101"/>
      <c r="H153" s="102"/>
      <c r="I153" s="123"/>
      <c r="J153" s="51"/>
      <c r="K153" s="51"/>
      <c r="L153" s="51"/>
      <c r="M153" s="51"/>
      <c r="N153" s="51"/>
      <c r="O153" s="51"/>
      <c r="P153" s="51"/>
      <c r="Q153" s="51"/>
      <c r="R153" s="51"/>
      <c r="S153" s="51"/>
      <c r="T153" s="51"/>
      <c r="U153" s="51"/>
      <c r="V153" s="51"/>
      <c r="W153" s="51"/>
      <c r="X153" s="51"/>
      <c r="Y153" s="51"/>
      <c r="Z153" s="51"/>
      <c r="AA153" s="51"/>
      <c r="AB153" s="51"/>
      <c r="AC153" s="51"/>
      <c r="AD153" s="51"/>
      <c r="AE153" s="51"/>
      <c r="AF153" s="51"/>
      <c r="AG153" s="51"/>
      <c r="AH153" s="51"/>
      <c r="AI153" s="51"/>
      <c r="AJ153" s="51"/>
      <c r="AK153" s="51"/>
      <c r="AL153" s="51"/>
      <c r="AM153" s="51"/>
      <c r="AN153" s="51"/>
      <c r="AO153" s="51"/>
      <c r="AP153" s="51"/>
      <c r="AQ153" s="51"/>
      <c r="AR153" s="51"/>
      <c r="AS153" s="51"/>
      <c r="AT153" s="51"/>
      <c r="AU153" s="51"/>
      <c r="AV153" s="51"/>
      <c r="AW153" s="51"/>
      <c r="AX153" s="51"/>
      <c r="AY153" s="51"/>
      <c r="AZ153" s="51"/>
      <c r="BA153" s="51"/>
      <c r="BB153" s="51"/>
      <c r="BC153" s="51"/>
      <c r="BD153" s="51"/>
      <c r="BE153" s="51"/>
      <c r="BF153" s="51"/>
      <c r="BG153" s="51"/>
      <c r="BH153" s="51"/>
      <c r="BI153" s="51"/>
      <c r="BJ153" s="51"/>
      <c r="BK153" s="51"/>
      <c r="BL153" s="51"/>
      <c r="BM153" s="51"/>
      <c r="BN153" s="51"/>
      <c r="BO153" s="51"/>
      <c r="BP153" s="51"/>
      <c r="BQ153" s="51"/>
      <c r="BR153" s="51"/>
      <c r="BS153" s="51"/>
      <c r="BT153" s="51"/>
      <c r="BU153" s="51"/>
      <c r="BV153" s="51"/>
      <c r="BW153" s="51"/>
      <c r="BX153" s="51"/>
      <c r="BY153" s="51"/>
      <c r="BZ153" s="51"/>
      <c r="CA153" s="51"/>
      <c r="CB153" s="51"/>
      <c r="CC153" s="51"/>
      <c r="CD153" s="51"/>
      <c r="CE153" s="51"/>
      <c r="CF153" s="51"/>
      <c r="CG153" s="51"/>
      <c r="CH153" s="51"/>
      <c r="CI153" s="51"/>
      <c r="CJ153" s="51"/>
      <c r="CK153" s="51"/>
      <c r="CL153" s="51"/>
      <c r="CM153" s="51"/>
      <c r="CN153" s="51"/>
      <c r="CO153" s="51"/>
      <c r="CP153" s="51"/>
      <c r="CQ153" s="51"/>
      <c r="CR153" s="51"/>
      <c r="CS153" s="51"/>
      <c r="CT153" s="51"/>
      <c r="CU153" s="51"/>
      <c r="CV153" s="51"/>
      <c r="CW153" s="51"/>
      <c r="CX153" s="51"/>
      <c r="CY153" s="51"/>
      <c r="CZ153" s="51"/>
      <c r="DA153" s="51"/>
      <c r="DB153" s="51"/>
      <c r="DC153" s="51"/>
      <c r="DD153" s="51"/>
      <c r="DE153" s="51"/>
      <c r="DF153" s="51"/>
      <c r="DG153" s="51"/>
      <c r="DH153" s="51"/>
      <c r="DI153" s="51"/>
      <c r="DJ153" s="51"/>
      <c r="DK153" s="51"/>
      <c r="DL153" s="51"/>
      <c r="DM153" s="51"/>
      <c r="DN153" s="51"/>
      <c r="DO153" s="51"/>
      <c r="DP153" s="51"/>
      <c r="DQ153" s="51"/>
      <c r="DR153" s="51"/>
      <c r="DS153" s="51"/>
      <c r="DT153" s="51"/>
      <c r="DU153" s="51"/>
      <c r="DV153" s="51"/>
      <c r="DW153" s="51"/>
      <c r="DX153" s="51"/>
      <c r="DY153" s="51"/>
      <c r="DZ153" s="51"/>
      <c r="EA153" s="51"/>
      <c r="EB153" s="51"/>
      <c r="EC153" s="51"/>
      <c r="ED153" s="51"/>
      <c r="EE153" s="51"/>
      <c r="EF153" s="51"/>
      <c r="EG153" s="51"/>
      <c r="EH153" s="51"/>
      <c r="EI153" s="51"/>
      <c r="EJ153" s="51"/>
      <c r="EK153" s="51"/>
      <c r="EL153" s="51"/>
      <c r="EM153" s="51"/>
      <c r="EN153" s="51"/>
      <c r="EO153" s="51"/>
      <c r="EP153" s="51"/>
      <c r="EQ153" s="51"/>
      <c r="ER153" s="51"/>
      <c r="ES153" s="51"/>
      <c r="ET153" s="51"/>
      <c r="EU153" s="51"/>
      <c r="EV153" s="51"/>
      <c r="EW153" s="51"/>
      <c r="EX153" s="51"/>
      <c r="EY153" s="51"/>
      <c r="EZ153" s="51"/>
      <c r="FA153" s="51"/>
      <c r="FB153" s="51"/>
      <c r="FC153" s="51"/>
      <c r="FD153" s="51"/>
      <c r="FE153" s="51"/>
      <c r="FF153" s="51"/>
      <c r="FG153" s="51"/>
      <c r="FH153" s="51"/>
      <c r="FI153" s="51"/>
      <c r="FJ153" s="51"/>
      <c r="FK153" s="51"/>
      <c r="FL153" s="51"/>
      <c r="FM153" s="51"/>
      <c r="FN153" s="51"/>
      <c r="FO153" s="51"/>
      <c r="FP153" s="51"/>
      <c r="FQ153" s="51"/>
      <c r="FR153" s="51"/>
      <c r="FS153" s="51"/>
      <c r="FT153" s="51"/>
      <c r="FU153" s="51"/>
      <c r="FV153" s="51"/>
      <c r="FW153" s="51"/>
      <c r="FX153" s="51"/>
      <c r="FY153" s="51"/>
      <c r="FZ153" s="51"/>
      <c r="GA153" s="51"/>
      <c r="GB153" s="51"/>
      <c r="GC153" s="51"/>
      <c r="GD153" s="51"/>
      <c r="GE153" s="51"/>
      <c r="GF153" s="51"/>
      <c r="GG153" s="51"/>
      <c r="GH153" s="51"/>
      <c r="GI153" s="51"/>
      <c r="GJ153" s="51"/>
      <c r="GK153" s="51"/>
      <c r="GL153" s="51"/>
      <c r="GM153" s="51"/>
      <c r="GN153" s="51"/>
      <c r="GO153" s="51"/>
      <c r="GP153" s="51"/>
      <c r="GQ153" s="51"/>
      <c r="GR153" s="51"/>
      <c r="GS153" s="51"/>
      <c r="GT153" s="51"/>
      <c r="GU153" s="51"/>
      <c r="GV153" s="51"/>
      <c r="GW153" s="51"/>
      <c r="GX153" s="51"/>
      <c r="GY153" s="51"/>
      <c r="GZ153" s="51"/>
      <c r="HA153" s="51"/>
      <c r="HB153" s="51"/>
      <c r="HC153" s="51"/>
      <c r="HD153" s="51"/>
      <c r="HE153" s="51"/>
      <c r="HF153" s="51"/>
      <c r="HG153" s="51"/>
      <c r="HH153" s="51"/>
      <c r="HI153" s="51"/>
      <c r="HJ153" s="51"/>
      <c r="HK153" s="51"/>
      <c r="HL153" s="51"/>
      <c r="HM153" s="51"/>
      <c r="HN153" s="51"/>
      <c r="HO153" s="51"/>
      <c r="HP153" s="51"/>
      <c r="HQ153" s="51"/>
      <c r="HR153" s="51"/>
      <c r="HS153" s="51"/>
      <c r="HT153" s="51"/>
      <c r="HU153" s="51"/>
      <c r="HV153" s="51"/>
      <c r="HW153" s="51"/>
      <c r="HX153" s="51"/>
      <c r="HY153" s="51"/>
      <c r="HZ153" s="51"/>
      <c r="IA153" s="51"/>
      <c r="IB153" s="51"/>
      <c r="IC153" s="51"/>
      <c r="ID153" s="51"/>
      <c r="IE153" s="51"/>
      <c r="IF153" s="51"/>
      <c r="IG153" s="51"/>
      <c r="IH153" s="51"/>
      <c r="II153" s="51"/>
      <c r="IJ153" s="51"/>
      <c r="IK153" s="51"/>
      <c r="IL153" s="51"/>
      <c r="IM153" s="51"/>
      <c r="IN153" s="51"/>
      <c r="IO153" s="51"/>
      <c r="IP153" s="51"/>
      <c r="IQ153" s="51"/>
      <c r="IR153" s="51"/>
      <c r="IS153" s="51"/>
      <c r="IT153" s="51"/>
      <c r="IU153" s="51"/>
      <c r="IV153" s="51"/>
    </row>
    <row r="154" ht="14.25" spans="1:256">
      <c r="A154" s="159"/>
      <c r="B154" s="90"/>
      <c r="C154" s="91"/>
      <c r="D154" s="91"/>
      <c r="E154" s="101"/>
      <c r="F154" s="93"/>
      <c r="G154" s="160"/>
      <c r="H154" s="101"/>
      <c r="I154" s="124"/>
      <c r="J154" s="51"/>
      <c r="K154" s="51"/>
      <c r="L154" s="51"/>
      <c r="M154" s="51"/>
      <c r="N154" s="51"/>
      <c r="O154" s="51"/>
      <c r="P154" s="51"/>
      <c r="Q154" s="51"/>
      <c r="R154" s="51"/>
      <c r="S154" s="51"/>
      <c r="T154" s="51"/>
      <c r="U154" s="51"/>
      <c r="V154" s="51"/>
      <c r="W154" s="51"/>
      <c r="X154" s="51"/>
      <c r="Y154" s="51"/>
      <c r="Z154" s="51"/>
      <c r="AA154" s="51"/>
      <c r="AB154" s="51"/>
      <c r="AC154" s="51"/>
      <c r="AD154" s="51"/>
      <c r="AE154" s="51"/>
      <c r="AF154" s="51"/>
      <c r="AG154" s="51"/>
      <c r="AH154" s="51"/>
      <c r="AI154" s="51"/>
      <c r="AJ154" s="51"/>
      <c r="AK154" s="51"/>
      <c r="AL154" s="51"/>
      <c r="AM154" s="51"/>
      <c r="AN154" s="51"/>
      <c r="AO154" s="51"/>
      <c r="AP154" s="51"/>
      <c r="AQ154" s="51"/>
      <c r="AR154" s="51"/>
      <c r="AS154" s="51"/>
      <c r="AT154" s="51"/>
      <c r="AU154" s="51"/>
      <c r="AV154" s="51"/>
      <c r="AW154" s="51"/>
      <c r="AX154" s="51"/>
      <c r="AY154" s="51"/>
      <c r="AZ154" s="51"/>
      <c r="BA154" s="51"/>
      <c r="BB154" s="51"/>
      <c r="BC154" s="51"/>
      <c r="BD154" s="51"/>
      <c r="BE154" s="51"/>
      <c r="BF154" s="51"/>
      <c r="BG154" s="51"/>
      <c r="BH154" s="51"/>
      <c r="BI154" s="51"/>
      <c r="BJ154" s="51"/>
      <c r="BK154" s="51"/>
      <c r="BL154" s="51"/>
      <c r="BM154" s="51"/>
      <c r="BN154" s="51"/>
      <c r="BO154" s="51"/>
      <c r="BP154" s="51"/>
      <c r="BQ154" s="51"/>
      <c r="BR154" s="51"/>
      <c r="BS154" s="51"/>
      <c r="BT154" s="51"/>
      <c r="BU154" s="51"/>
      <c r="BV154" s="51"/>
      <c r="BW154" s="51"/>
      <c r="BX154" s="51"/>
      <c r="BY154" s="51"/>
      <c r="BZ154" s="51"/>
      <c r="CA154" s="51"/>
      <c r="CB154" s="51"/>
      <c r="CC154" s="51"/>
      <c r="CD154" s="51"/>
      <c r="CE154" s="51"/>
      <c r="CF154" s="51"/>
      <c r="CG154" s="51"/>
      <c r="CH154" s="51"/>
      <c r="CI154" s="51"/>
      <c r="CJ154" s="51"/>
      <c r="CK154" s="51"/>
      <c r="CL154" s="51"/>
      <c r="CM154" s="51"/>
      <c r="CN154" s="51"/>
      <c r="CO154" s="51"/>
      <c r="CP154" s="51"/>
      <c r="CQ154" s="51"/>
      <c r="CR154" s="51"/>
      <c r="CS154" s="51"/>
      <c r="CT154" s="51"/>
      <c r="CU154" s="51"/>
      <c r="CV154" s="51"/>
      <c r="CW154" s="51"/>
      <c r="CX154" s="51"/>
      <c r="CY154" s="51"/>
      <c r="CZ154" s="51"/>
      <c r="DA154" s="51"/>
      <c r="DB154" s="51"/>
      <c r="DC154" s="51"/>
      <c r="DD154" s="51"/>
      <c r="DE154" s="51"/>
      <c r="DF154" s="51"/>
      <c r="DG154" s="51"/>
      <c r="DH154" s="51"/>
      <c r="DI154" s="51"/>
      <c r="DJ154" s="51"/>
      <c r="DK154" s="51"/>
      <c r="DL154" s="51"/>
      <c r="DM154" s="51"/>
      <c r="DN154" s="51"/>
      <c r="DO154" s="51"/>
      <c r="DP154" s="51"/>
      <c r="DQ154" s="51"/>
      <c r="DR154" s="51"/>
      <c r="DS154" s="51"/>
      <c r="DT154" s="51"/>
      <c r="DU154" s="51"/>
      <c r="DV154" s="51"/>
      <c r="DW154" s="51"/>
      <c r="DX154" s="51"/>
      <c r="DY154" s="51"/>
      <c r="DZ154" s="51"/>
      <c r="EA154" s="51"/>
      <c r="EB154" s="51"/>
      <c r="EC154" s="51"/>
      <c r="ED154" s="51"/>
      <c r="EE154" s="51"/>
      <c r="EF154" s="51"/>
      <c r="EG154" s="51"/>
      <c r="EH154" s="51"/>
      <c r="EI154" s="51"/>
      <c r="EJ154" s="51"/>
      <c r="EK154" s="51"/>
      <c r="EL154" s="51"/>
      <c r="EM154" s="51"/>
      <c r="EN154" s="51"/>
      <c r="EO154" s="51"/>
      <c r="EP154" s="51"/>
      <c r="EQ154" s="51"/>
      <c r="ER154" s="51"/>
      <c r="ES154" s="51"/>
      <c r="ET154" s="51"/>
      <c r="EU154" s="51"/>
      <c r="EV154" s="51"/>
      <c r="EW154" s="51"/>
      <c r="EX154" s="51"/>
      <c r="EY154" s="51"/>
      <c r="EZ154" s="51"/>
      <c r="FA154" s="51"/>
      <c r="FB154" s="51"/>
      <c r="FC154" s="51"/>
      <c r="FD154" s="51"/>
      <c r="FE154" s="51"/>
      <c r="FF154" s="51"/>
      <c r="FG154" s="51"/>
      <c r="FH154" s="51"/>
      <c r="FI154" s="51"/>
      <c r="FJ154" s="51"/>
      <c r="FK154" s="51"/>
      <c r="FL154" s="51"/>
      <c r="FM154" s="51"/>
      <c r="FN154" s="51"/>
      <c r="FO154" s="51"/>
      <c r="FP154" s="51"/>
      <c r="FQ154" s="51"/>
      <c r="FR154" s="51"/>
      <c r="FS154" s="51"/>
      <c r="FT154" s="51"/>
      <c r="FU154" s="51"/>
      <c r="FV154" s="51"/>
      <c r="FW154" s="51"/>
      <c r="FX154" s="51"/>
      <c r="FY154" s="51"/>
      <c r="FZ154" s="51"/>
      <c r="GA154" s="51"/>
      <c r="GB154" s="51"/>
      <c r="GC154" s="51"/>
      <c r="GD154" s="51"/>
      <c r="GE154" s="51"/>
      <c r="GF154" s="51"/>
      <c r="GG154" s="51"/>
      <c r="GH154" s="51"/>
      <c r="GI154" s="51"/>
      <c r="GJ154" s="51"/>
      <c r="GK154" s="51"/>
      <c r="GL154" s="51"/>
      <c r="GM154" s="51"/>
      <c r="GN154" s="51"/>
      <c r="GO154" s="51"/>
      <c r="GP154" s="51"/>
      <c r="GQ154" s="51"/>
      <c r="GR154" s="51"/>
      <c r="GS154" s="51"/>
      <c r="GT154" s="51"/>
      <c r="GU154" s="51"/>
      <c r="GV154" s="51"/>
      <c r="GW154" s="51"/>
      <c r="GX154" s="51"/>
      <c r="GY154" s="51"/>
      <c r="GZ154" s="51"/>
      <c r="HA154" s="51"/>
      <c r="HB154" s="51"/>
      <c r="HC154" s="51"/>
      <c r="HD154" s="51"/>
      <c r="HE154" s="51"/>
      <c r="HF154" s="51"/>
      <c r="HG154" s="51"/>
      <c r="HH154" s="51"/>
      <c r="HI154" s="51"/>
      <c r="HJ154" s="51"/>
      <c r="HK154" s="51"/>
      <c r="HL154" s="51"/>
      <c r="HM154" s="51"/>
      <c r="HN154" s="51"/>
      <c r="HO154" s="51"/>
      <c r="HP154" s="51"/>
      <c r="HQ154" s="51"/>
      <c r="HR154" s="51"/>
      <c r="HS154" s="51"/>
      <c r="HT154" s="51"/>
      <c r="HU154" s="51"/>
      <c r="HV154" s="51"/>
      <c r="HW154" s="51"/>
      <c r="HX154" s="51"/>
      <c r="HY154" s="51"/>
      <c r="HZ154" s="51"/>
      <c r="IA154" s="51"/>
      <c r="IB154" s="51"/>
      <c r="IC154" s="51"/>
      <c r="ID154" s="51"/>
      <c r="IE154" s="51"/>
      <c r="IF154" s="51"/>
      <c r="IG154" s="51"/>
      <c r="IH154" s="51"/>
      <c r="II154" s="51"/>
      <c r="IJ154" s="51"/>
      <c r="IK154" s="51"/>
      <c r="IL154" s="51"/>
      <c r="IM154" s="51"/>
      <c r="IN154" s="51"/>
      <c r="IO154" s="51"/>
      <c r="IP154" s="51"/>
      <c r="IQ154" s="51"/>
      <c r="IR154" s="51"/>
      <c r="IS154" s="51"/>
      <c r="IT154" s="51"/>
      <c r="IU154" s="51"/>
      <c r="IV154" s="51"/>
    </row>
    <row r="155" ht="14.25" spans="1:256">
      <c r="A155" s="101"/>
      <c r="B155" s="90"/>
      <c r="C155" s="91"/>
      <c r="D155" s="91"/>
      <c r="E155" s="101"/>
      <c r="F155" s="93"/>
      <c r="G155" s="160"/>
      <c r="H155" s="101"/>
      <c r="I155" s="124"/>
      <c r="J155" s="51"/>
      <c r="K155" s="51"/>
      <c r="L155" s="51"/>
      <c r="M155" s="51"/>
      <c r="N155" s="51"/>
      <c r="O155" s="51"/>
      <c r="P155" s="51"/>
      <c r="Q155" s="51"/>
      <c r="R155" s="51"/>
      <c r="S155" s="51"/>
      <c r="T155" s="51"/>
      <c r="U155" s="51"/>
      <c r="V155" s="51"/>
      <c r="W155" s="51"/>
      <c r="X155" s="51"/>
      <c r="Y155" s="51"/>
      <c r="Z155" s="51"/>
      <c r="AA155" s="51"/>
      <c r="AB155" s="51"/>
      <c r="AC155" s="51"/>
      <c r="AD155" s="51"/>
      <c r="AE155" s="51"/>
      <c r="AF155" s="51"/>
      <c r="AG155" s="51"/>
      <c r="AH155" s="51"/>
      <c r="AI155" s="51"/>
      <c r="AJ155" s="51"/>
      <c r="AK155" s="51"/>
      <c r="AL155" s="51"/>
      <c r="AM155" s="51"/>
      <c r="AN155" s="51"/>
      <c r="AO155" s="51"/>
      <c r="AP155" s="51"/>
      <c r="AQ155" s="51"/>
      <c r="AR155" s="51"/>
      <c r="AS155" s="51"/>
      <c r="AT155" s="51"/>
      <c r="AU155" s="51"/>
      <c r="AV155" s="51"/>
      <c r="AW155" s="51"/>
      <c r="AX155" s="51"/>
      <c r="AY155" s="51"/>
      <c r="AZ155" s="51"/>
      <c r="BA155" s="51"/>
      <c r="BB155" s="51"/>
      <c r="BC155" s="51"/>
      <c r="BD155" s="51"/>
      <c r="BE155" s="51"/>
      <c r="BF155" s="51"/>
      <c r="BG155" s="51"/>
      <c r="BH155" s="51"/>
      <c r="BI155" s="51"/>
      <c r="BJ155" s="51"/>
      <c r="BK155" s="51"/>
      <c r="BL155" s="51"/>
      <c r="BM155" s="51"/>
      <c r="BN155" s="51"/>
      <c r="BO155" s="51"/>
      <c r="BP155" s="51"/>
      <c r="BQ155" s="51"/>
      <c r="BR155" s="51"/>
      <c r="BS155" s="51"/>
      <c r="BT155" s="51"/>
      <c r="BU155" s="51"/>
      <c r="BV155" s="51"/>
      <c r="BW155" s="51"/>
      <c r="BX155" s="51"/>
      <c r="BY155" s="51"/>
      <c r="BZ155" s="51"/>
      <c r="CA155" s="51"/>
      <c r="CB155" s="51"/>
      <c r="CC155" s="51"/>
      <c r="CD155" s="51"/>
      <c r="CE155" s="51"/>
      <c r="CF155" s="51"/>
      <c r="CG155" s="51"/>
      <c r="CH155" s="51"/>
      <c r="CI155" s="51"/>
      <c r="CJ155" s="51"/>
      <c r="CK155" s="51"/>
      <c r="CL155" s="51"/>
      <c r="CM155" s="51"/>
      <c r="CN155" s="51"/>
      <c r="CO155" s="51"/>
      <c r="CP155" s="51"/>
      <c r="CQ155" s="51"/>
      <c r="CR155" s="51"/>
      <c r="CS155" s="51"/>
      <c r="CT155" s="51"/>
      <c r="CU155" s="51"/>
      <c r="CV155" s="51"/>
      <c r="CW155" s="51"/>
      <c r="CX155" s="51"/>
      <c r="CY155" s="51"/>
      <c r="CZ155" s="51"/>
      <c r="DA155" s="51"/>
      <c r="DB155" s="51"/>
      <c r="DC155" s="51"/>
      <c r="DD155" s="51"/>
      <c r="DE155" s="51"/>
      <c r="DF155" s="51"/>
      <c r="DG155" s="51"/>
      <c r="DH155" s="51"/>
      <c r="DI155" s="51"/>
      <c r="DJ155" s="51"/>
      <c r="DK155" s="51"/>
      <c r="DL155" s="51"/>
      <c r="DM155" s="51"/>
      <c r="DN155" s="51"/>
      <c r="DO155" s="51"/>
      <c r="DP155" s="51"/>
      <c r="DQ155" s="51"/>
      <c r="DR155" s="51"/>
      <c r="DS155" s="51"/>
      <c r="DT155" s="51"/>
      <c r="DU155" s="51"/>
      <c r="DV155" s="51"/>
      <c r="DW155" s="51"/>
      <c r="DX155" s="51"/>
      <c r="DY155" s="51"/>
      <c r="DZ155" s="51"/>
      <c r="EA155" s="51"/>
      <c r="EB155" s="51"/>
      <c r="EC155" s="51"/>
      <c r="ED155" s="51"/>
      <c r="EE155" s="51"/>
      <c r="EF155" s="51"/>
      <c r="EG155" s="51"/>
      <c r="EH155" s="51"/>
      <c r="EI155" s="51"/>
      <c r="EJ155" s="51"/>
      <c r="EK155" s="51"/>
      <c r="EL155" s="51"/>
      <c r="EM155" s="51"/>
      <c r="EN155" s="51"/>
      <c r="EO155" s="51"/>
      <c r="EP155" s="51"/>
      <c r="EQ155" s="51"/>
      <c r="ER155" s="51"/>
      <c r="ES155" s="51"/>
      <c r="ET155" s="51"/>
      <c r="EU155" s="51"/>
      <c r="EV155" s="51"/>
      <c r="EW155" s="51"/>
      <c r="EX155" s="51"/>
      <c r="EY155" s="51"/>
      <c r="EZ155" s="51"/>
      <c r="FA155" s="51"/>
      <c r="FB155" s="51"/>
      <c r="FC155" s="51"/>
      <c r="FD155" s="51"/>
      <c r="FE155" s="51"/>
      <c r="FF155" s="51"/>
      <c r="FG155" s="51"/>
      <c r="FH155" s="51"/>
      <c r="FI155" s="51"/>
      <c r="FJ155" s="51"/>
      <c r="FK155" s="51"/>
      <c r="FL155" s="51"/>
      <c r="FM155" s="51"/>
      <c r="FN155" s="51"/>
      <c r="FO155" s="51"/>
      <c r="FP155" s="51"/>
      <c r="FQ155" s="51"/>
      <c r="FR155" s="51"/>
      <c r="FS155" s="51"/>
      <c r="FT155" s="51"/>
      <c r="FU155" s="51"/>
      <c r="FV155" s="51"/>
      <c r="FW155" s="51"/>
      <c r="FX155" s="51"/>
      <c r="FY155" s="51"/>
      <c r="FZ155" s="51"/>
      <c r="GA155" s="51"/>
      <c r="GB155" s="51"/>
      <c r="GC155" s="51"/>
      <c r="GD155" s="51"/>
      <c r="GE155" s="51"/>
      <c r="GF155" s="51"/>
      <c r="GG155" s="51"/>
      <c r="GH155" s="51"/>
      <c r="GI155" s="51"/>
      <c r="GJ155" s="51"/>
      <c r="GK155" s="51"/>
      <c r="GL155" s="51"/>
      <c r="GM155" s="51"/>
      <c r="GN155" s="51"/>
      <c r="GO155" s="51"/>
      <c r="GP155" s="51"/>
      <c r="GQ155" s="51"/>
      <c r="GR155" s="51"/>
      <c r="GS155" s="51"/>
      <c r="GT155" s="51"/>
      <c r="GU155" s="51"/>
      <c r="GV155" s="51"/>
      <c r="GW155" s="51"/>
      <c r="GX155" s="51"/>
      <c r="GY155" s="51"/>
      <c r="GZ155" s="51"/>
      <c r="HA155" s="51"/>
      <c r="HB155" s="51"/>
      <c r="HC155" s="51"/>
      <c r="HD155" s="51"/>
      <c r="HE155" s="51"/>
      <c r="HF155" s="51"/>
      <c r="HG155" s="51"/>
      <c r="HH155" s="51"/>
      <c r="HI155" s="51"/>
      <c r="HJ155" s="51"/>
      <c r="HK155" s="51"/>
      <c r="HL155" s="51"/>
      <c r="HM155" s="51"/>
      <c r="HN155" s="51"/>
      <c r="HO155" s="51"/>
      <c r="HP155" s="51"/>
      <c r="HQ155" s="51"/>
      <c r="HR155" s="51"/>
      <c r="HS155" s="51"/>
      <c r="HT155" s="51"/>
      <c r="HU155" s="51"/>
      <c r="HV155" s="51"/>
      <c r="HW155" s="51"/>
      <c r="HX155" s="51"/>
      <c r="HY155" s="51"/>
      <c r="HZ155" s="51"/>
      <c r="IA155" s="51"/>
      <c r="IB155" s="51"/>
      <c r="IC155" s="51"/>
      <c r="ID155" s="51"/>
      <c r="IE155" s="51"/>
      <c r="IF155" s="51"/>
      <c r="IG155" s="51"/>
      <c r="IH155" s="51"/>
      <c r="II155" s="51"/>
      <c r="IJ155" s="51"/>
      <c r="IK155" s="51"/>
      <c r="IL155" s="51"/>
      <c r="IM155" s="51"/>
      <c r="IN155" s="51"/>
      <c r="IO155" s="51"/>
      <c r="IP155" s="51"/>
      <c r="IQ155" s="51"/>
      <c r="IR155" s="51"/>
      <c r="IS155" s="51"/>
      <c r="IT155" s="51"/>
      <c r="IU155" s="51"/>
      <c r="IV155" s="51"/>
    </row>
  </sheetData>
  <mergeCells count="2">
    <mergeCell ref="A2:I2"/>
    <mergeCell ref="B4:D4"/>
  </mergeCell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6"/>
  <sheetViews>
    <sheetView workbookViewId="0">
      <selection activeCell="C24" sqref="C24"/>
    </sheetView>
  </sheetViews>
  <sheetFormatPr defaultColWidth="9" defaultRowHeight="13.5" outlineLevelRow="5" outlineLevelCol="3"/>
  <cols>
    <col min="1" max="4" width="38.375" customWidth="1"/>
  </cols>
  <sheetData>
    <row r="2" ht="25.5" spans="1:4">
      <c r="A2" s="40" t="s">
        <v>2156</v>
      </c>
      <c r="B2" s="40"/>
      <c r="C2" s="40"/>
      <c r="D2" s="40"/>
    </row>
    <row r="3" ht="14.25" spans="1:4">
      <c r="A3" s="41"/>
      <c r="B3" s="41"/>
      <c r="C3" s="41"/>
      <c r="D3" s="42" t="s">
        <v>1860</v>
      </c>
    </row>
    <row r="4" ht="27" customHeight="1" spans="1:4">
      <c r="A4" s="43" t="s">
        <v>1861</v>
      </c>
      <c r="B4" s="44" t="s">
        <v>2157</v>
      </c>
      <c r="C4" s="44" t="s">
        <v>2158</v>
      </c>
      <c r="D4" s="43" t="s">
        <v>57</v>
      </c>
    </row>
    <row r="5" ht="27" customHeight="1" spans="1:4">
      <c r="A5" s="43"/>
      <c r="B5" s="45"/>
      <c r="C5" s="45"/>
      <c r="D5" s="43"/>
    </row>
    <row r="6" ht="27" customHeight="1" spans="1:4">
      <c r="A6" s="46" t="s">
        <v>1864</v>
      </c>
      <c r="B6" s="47">
        <v>16.58</v>
      </c>
      <c r="C6" s="47">
        <v>11.9</v>
      </c>
      <c r="D6" s="48"/>
    </row>
  </sheetData>
  <mergeCells count="5">
    <mergeCell ref="A2:D2"/>
    <mergeCell ref="A4:A5"/>
    <mergeCell ref="B4:B5"/>
    <mergeCell ref="C4:C5"/>
    <mergeCell ref="D4:D5"/>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workbookViewId="0">
      <selection activeCell="F19" sqref="F19"/>
    </sheetView>
  </sheetViews>
  <sheetFormatPr defaultColWidth="9" defaultRowHeight="13.5" outlineLevelCol="4"/>
  <cols>
    <col min="1" max="1" width="32.625" customWidth="1"/>
    <col min="2" max="4" width="12.25" style="33" customWidth="1"/>
    <col min="5" max="5" width="15.5" style="33" customWidth="1"/>
  </cols>
  <sheetData>
    <row r="1" ht="45" customHeight="1" spans="1:5">
      <c r="A1" s="12" t="s">
        <v>2159</v>
      </c>
      <c r="B1" s="12"/>
      <c r="C1" s="12"/>
      <c r="D1" s="12"/>
      <c r="E1" s="12"/>
    </row>
    <row r="2" ht="20.25" customHeight="1" spans="1:5">
      <c r="A2" s="28"/>
      <c r="B2" s="34"/>
      <c r="C2" s="34"/>
      <c r="D2" s="34"/>
      <c r="E2" s="35" t="s">
        <v>22</v>
      </c>
    </row>
    <row r="3" s="11" customFormat="1" ht="21" customHeight="1" spans="1:5">
      <c r="A3" s="36" t="s">
        <v>2160</v>
      </c>
      <c r="B3" s="4" t="s">
        <v>2161</v>
      </c>
      <c r="C3" s="4"/>
      <c r="D3" s="4" t="s">
        <v>2162</v>
      </c>
      <c r="E3" s="5" t="s">
        <v>1991</v>
      </c>
    </row>
    <row r="4" s="11" customFormat="1" ht="21" customHeight="1" spans="1:5">
      <c r="A4" s="36"/>
      <c r="B4" s="4" t="s">
        <v>25</v>
      </c>
      <c r="C4" s="4" t="s">
        <v>2163</v>
      </c>
      <c r="D4" s="4"/>
      <c r="E4" s="31" t="s">
        <v>2164</v>
      </c>
    </row>
    <row r="5" s="11" customFormat="1" ht="21" customHeight="1" spans="1:5">
      <c r="A5" s="10" t="s">
        <v>2165</v>
      </c>
      <c r="B5" s="8"/>
      <c r="C5" s="8">
        <v>51</v>
      </c>
      <c r="D5" s="8">
        <v>60</v>
      </c>
      <c r="E5" s="9">
        <v>0.176</v>
      </c>
    </row>
    <row r="6" s="11" customFormat="1" ht="21" customHeight="1" spans="1:5">
      <c r="A6" s="10" t="s">
        <v>2166</v>
      </c>
      <c r="B6" s="8"/>
      <c r="C6" s="8">
        <v>51</v>
      </c>
      <c r="D6" s="8">
        <v>60</v>
      </c>
      <c r="E6" s="9">
        <v>0.176</v>
      </c>
    </row>
    <row r="7" s="11" customFormat="1" ht="21" customHeight="1" spans="1:5">
      <c r="A7" s="10" t="s">
        <v>2167</v>
      </c>
      <c r="B7" s="8"/>
      <c r="C7" s="8"/>
      <c r="D7" s="8"/>
      <c r="E7" s="8"/>
    </row>
    <row r="8" s="11" customFormat="1" ht="21" customHeight="1" spans="1:5">
      <c r="A8" s="10" t="s">
        <v>2168</v>
      </c>
      <c r="B8" s="8"/>
      <c r="C8" s="8"/>
      <c r="D8" s="8"/>
      <c r="E8" s="8"/>
    </row>
    <row r="9" s="11" customFormat="1" ht="21" customHeight="1" spans="1:5">
      <c r="A9" s="10" t="s">
        <v>2169</v>
      </c>
      <c r="B9" s="8"/>
      <c r="C9" s="8"/>
      <c r="D9" s="8"/>
      <c r="E9" s="8"/>
    </row>
    <row r="10" s="11" customFormat="1" ht="21" customHeight="1" spans="1:5">
      <c r="A10" s="10" t="s">
        <v>2170</v>
      </c>
      <c r="B10" s="8"/>
      <c r="C10" s="8"/>
      <c r="D10" s="8"/>
      <c r="E10" s="8"/>
    </row>
    <row r="11" s="11" customFormat="1" ht="21" customHeight="1" spans="1:5">
      <c r="A11" s="10" t="s">
        <v>2171</v>
      </c>
      <c r="B11" s="8"/>
      <c r="C11" s="8"/>
      <c r="D11" s="8"/>
      <c r="E11" s="8"/>
    </row>
    <row r="12" s="11" customFormat="1" ht="21" customHeight="1" spans="1:5">
      <c r="A12" s="10" t="s">
        <v>2172</v>
      </c>
      <c r="B12" s="8"/>
      <c r="C12" s="8"/>
      <c r="D12" s="8"/>
      <c r="E12" s="8"/>
    </row>
    <row r="13" s="11" customFormat="1" ht="21" customHeight="1" spans="1:5">
      <c r="A13" s="37"/>
      <c r="B13" s="8"/>
      <c r="C13" s="8"/>
      <c r="D13" s="8"/>
      <c r="E13" s="8"/>
    </row>
    <row r="14" s="11" customFormat="1" ht="21" customHeight="1" spans="1:5">
      <c r="A14" s="37"/>
      <c r="B14" s="8"/>
      <c r="C14" s="8"/>
      <c r="D14" s="8"/>
      <c r="E14" s="8"/>
    </row>
    <row r="15" s="11" customFormat="1" ht="21" customHeight="1" spans="1:5">
      <c r="A15" s="37"/>
      <c r="B15" s="8"/>
      <c r="C15" s="8"/>
      <c r="D15" s="8"/>
      <c r="E15" s="8"/>
    </row>
    <row r="16" s="11" customFormat="1" ht="21" customHeight="1" spans="1:5">
      <c r="A16" s="37"/>
      <c r="B16" s="8"/>
      <c r="C16" s="8"/>
      <c r="D16" s="8"/>
      <c r="E16" s="8"/>
    </row>
    <row r="17" s="11" customFormat="1" ht="21" customHeight="1" spans="1:5">
      <c r="A17" s="38" t="s">
        <v>2173</v>
      </c>
      <c r="B17" s="8">
        <v>0</v>
      </c>
      <c r="C17" s="8">
        <v>51</v>
      </c>
      <c r="D17" s="8">
        <v>60</v>
      </c>
      <c r="E17" s="9">
        <v>0.176</v>
      </c>
    </row>
    <row r="18" s="11" customFormat="1" ht="21" customHeight="1" spans="1:5">
      <c r="A18" s="10" t="s">
        <v>2174</v>
      </c>
      <c r="B18" s="8"/>
      <c r="C18" s="8"/>
      <c r="D18" s="8"/>
      <c r="E18" s="8"/>
    </row>
    <row r="19" s="11" customFormat="1" ht="21" customHeight="1" spans="1:5">
      <c r="A19" s="37"/>
      <c r="B19" s="8"/>
      <c r="C19" s="8"/>
      <c r="D19" s="8"/>
      <c r="E19" s="8"/>
    </row>
    <row r="20" s="11" customFormat="1" ht="21" customHeight="1" spans="1:5">
      <c r="A20" s="38" t="s">
        <v>2175</v>
      </c>
      <c r="B20" s="8">
        <v>0</v>
      </c>
      <c r="C20" s="8">
        <v>51</v>
      </c>
      <c r="D20" s="8">
        <v>60</v>
      </c>
      <c r="E20" s="9">
        <v>0.176</v>
      </c>
    </row>
    <row r="21" ht="22.5" spans="1:1">
      <c r="A21" s="39"/>
    </row>
  </sheetData>
  <mergeCells count="4">
    <mergeCell ref="A1:E1"/>
    <mergeCell ref="B3:C3"/>
    <mergeCell ref="A3:A4"/>
    <mergeCell ref="D3:D4"/>
  </mergeCells>
  <pageMargins left="0.7" right="0.7"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workbookViewId="0">
      <selection activeCell="H18" sqref="H18"/>
    </sheetView>
  </sheetViews>
  <sheetFormatPr defaultColWidth="9" defaultRowHeight="13.5" outlineLevelCol="4"/>
  <cols>
    <col min="1" max="1" width="33.875" customWidth="1"/>
    <col min="2" max="4" width="11.625" customWidth="1"/>
    <col min="5" max="5" width="18.375" customWidth="1"/>
  </cols>
  <sheetData>
    <row r="1" ht="37.5" customHeight="1" spans="1:5">
      <c r="A1" s="12" t="s">
        <v>2176</v>
      </c>
      <c r="B1" s="12"/>
      <c r="C1" s="12"/>
      <c r="D1" s="12"/>
      <c r="E1" s="12"/>
    </row>
    <row r="2" spans="1:5">
      <c r="A2" s="28"/>
      <c r="B2" s="29"/>
      <c r="C2" s="29"/>
      <c r="D2" s="29"/>
      <c r="E2" s="30" t="s">
        <v>22</v>
      </c>
    </row>
    <row r="3" ht="23.25" customHeight="1" spans="1:5">
      <c r="A3" s="4" t="s">
        <v>2036</v>
      </c>
      <c r="B3" s="4" t="s">
        <v>2161</v>
      </c>
      <c r="C3" s="4"/>
      <c r="D3" s="4" t="s">
        <v>2177</v>
      </c>
      <c r="E3" s="5" t="s">
        <v>1991</v>
      </c>
    </row>
    <row r="4" ht="23.25" customHeight="1" spans="1:5">
      <c r="A4" s="4"/>
      <c r="B4" s="4" t="s">
        <v>25</v>
      </c>
      <c r="C4" s="4" t="s">
        <v>2163</v>
      </c>
      <c r="D4" s="4"/>
      <c r="E4" s="31" t="s">
        <v>2164</v>
      </c>
    </row>
    <row r="5" ht="23.25" customHeight="1" spans="1:5">
      <c r="A5" s="4" t="s">
        <v>2178</v>
      </c>
      <c r="B5" s="8"/>
      <c r="C5" s="8">
        <v>51</v>
      </c>
      <c r="D5" s="8">
        <v>60</v>
      </c>
      <c r="E5" s="9">
        <v>0.176</v>
      </c>
    </row>
    <row r="6" ht="23.25" customHeight="1" spans="1:5">
      <c r="A6" s="7" t="s">
        <v>2179</v>
      </c>
      <c r="B6" s="8"/>
      <c r="C6" s="8">
        <v>51</v>
      </c>
      <c r="D6" s="8">
        <v>60</v>
      </c>
      <c r="E6" s="9">
        <v>0.176</v>
      </c>
    </row>
    <row r="7" ht="23.25" customHeight="1" spans="1:5">
      <c r="A7" s="4" t="s">
        <v>2180</v>
      </c>
      <c r="B7" s="8"/>
      <c r="C7" s="8"/>
      <c r="D7" s="8"/>
      <c r="E7" s="8"/>
    </row>
    <row r="8" ht="23.25" customHeight="1" spans="1:5">
      <c r="A8" s="7" t="s">
        <v>2181</v>
      </c>
      <c r="B8" s="8"/>
      <c r="C8" s="8"/>
      <c r="D8" s="8"/>
      <c r="E8" s="8"/>
    </row>
    <row r="9" ht="23.25" customHeight="1" spans="1:5">
      <c r="A9" s="7" t="s">
        <v>2182</v>
      </c>
      <c r="B9" s="8"/>
      <c r="C9" s="8"/>
      <c r="D9" s="8"/>
      <c r="E9" s="8"/>
    </row>
    <row r="10" ht="23.25" customHeight="1" spans="1:5">
      <c r="A10" s="7" t="s">
        <v>2183</v>
      </c>
      <c r="B10" s="8"/>
      <c r="C10" s="8"/>
      <c r="D10" s="8"/>
      <c r="E10" s="8"/>
    </row>
    <row r="11" ht="23.25" customHeight="1" spans="1:5">
      <c r="A11" s="7" t="s">
        <v>2183</v>
      </c>
      <c r="B11" s="8"/>
      <c r="C11" s="8"/>
      <c r="D11" s="8"/>
      <c r="E11" s="8"/>
    </row>
    <row r="12" ht="23.25" customHeight="1" spans="1:5">
      <c r="A12" s="7" t="s">
        <v>2184</v>
      </c>
      <c r="B12" s="8"/>
      <c r="C12" s="8"/>
      <c r="D12" s="8"/>
      <c r="E12" s="8"/>
    </row>
    <row r="13" ht="23.25" customHeight="1" spans="1:5">
      <c r="A13" s="7" t="s">
        <v>2185</v>
      </c>
      <c r="B13" s="8"/>
      <c r="C13" s="8"/>
      <c r="D13" s="8"/>
      <c r="E13" s="8"/>
    </row>
    <row r="14" ht="23.25" customHeight="1" spans="1:5">
      <c r="A14" s="4" t="s">
        <v>2186</v>
      </c>
      <c r="B14" s="8"/>
      <c r="C14" s="8"/>
      <c r="D14" s="8"/>
      <c r="E14" s="8"/>
    </row>
    <row r="15" ht="23.25" customHeight="1" spans="1:5">
      <c r="A15" s="7" t="s">
        <v>2187</v>
      </c>
      <c r="B15" s="8"/>
      <c r="C15" s="8"/>
      <c r="D15" s="8"/>
      <c r="E15" s="8"/>
    </row>
    <row r="16" ht="23.25" customHeight="1" spans="1:5">
      <c r="A16" s="7" t="s">
        <v>2188</v>
      </c>
      <c r="B16" s="8"/>
      <c r="C16" s="8"/>
      <c r="D16" s="8"/>
      <c r="E16" s="8"/>
    </row>
    <row r="17" ht="23.25" customHeight="1" spans="1:5">
      <c r="A17" s="8"/>
      <c r="B17" s="8"/>
      <c r="C17" s="8"/>
      <c r="D17" s="8"/>
      <c r="E17" s="8"/>
    </row>
    <row r="18" ht="23.25" customHeight="1" spans="1:5">
      <c r="A18" s="32" t="s">
        <v>2189</v>
      </c>
      <c r="B18" s="8"/>
      <c r="C18" s="8">
        <v>51</v>
      </c>
      <c r="D18" s="8">
        <v>60</v>
      </c>
      <c r="E18" s="9">
        <v>0.176</v>
      </c>
    </row>
    <row r="19" ht="23.25" customHeight="1" spans="1:5">
      <c r="A19" s="7" t="s">
        <v>2033</v>
      </c>
      <c r="B19" s="8"/>
      <c r="C19" s="8"/>
      <c r="D19" s="8"/>
      <c r="E19" s="8"/>
    </row>
    <row r="20" ht="23.25" customHeight="1" spans="1:5">
      <c r="A20" s="8"/>
      <c r="B20" s="8"/>
      <c r="C20" s="8"/>
      <c r="D20" s="8"/>
      <c r="E20" s="8"/>
    </row>
    <row r="21" ht="23.25" customHeight="1" spans="1:5">
      <c r="A21" s="32" t="s">
        <v>2190</v>
      </c>
      <c r="B21" s="8"/>
      <c r="C21" s="8">
        <v>51</v>
      </c>
      <c r="D21" s="8">
        <v>60</v>
      </c>
      <c r="E21" s="9">
        <v>0.176</v>
      </c>
    </row>
  </sheetData>
  <mergeCells count="4">
    <mergeCell ref="A1:E1"/>
    <mergeCell ref="B3:C3"/>
    <mergeCell ref="A3:A4"/>
    <mergeCell ref="D3:D4"/>
  </mergeCells>
  <pageMargins left="0.7" right="0.7"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E20" sqref="E20"/>
    </sheetView>
  </sheetViews>
  <sheetFormatPr defaultColWidth="9" defaultRowHeight="13.5" outlineLevelCol="1"/>
  <cols>
    <col min="1" max="1" width="49" customWidth="1"/>
    <col min="2" max="2" width="29.125" customWidth="1"/>
  </cols>
  <sheetData>
    <row r="1" ht="22.5" spans="1:2">
      <c r="A1" s="19" t="s">
        <v>2191</v>
      </c>
      <c r="B1" s="20"/>
    </row>
    <row r="2" ht="14.25" spans="1:1">
      <c r="A2" s="21"/>
    </row>
    <row r="3" ht="16.5" spans="1:1">
      <c r="A3" s="22"/>
    </row>
    <row r="4" ht="14.25" spans="1:2">
      <c r="A4" s="23"/>
      <c r="B4" s="24" t="s">
        <v>22</v>
      </c>
    </row>
    <row r="5" ht="28.5" customHeight="1" spans="1:2">
      <c r="A5" s="25" t="s">
        <v>2192</v>
      </c>
      <c r="B5" s="26" t="s">
        <v>25</v>
      </c>
    </row>
    <row r="6" ht="28.5" customHeight="1" spans="1:2">
      <c r="A6" s="25"/>
      <c r="B6" s="25">
        <v>0</v>
      </c>
    </row>
    <row r="7" ht="28.5" customHeight="1" spans="1:2">
      <c r="A7" s="25"/>
      <c r="B7" s="25">
        <v>0</v>
      </c>
    </row>
    <row r="8" ht="28.5" customHeight="1" spans="1:2">
      <c r="A8" s="25"/>
      <c r="B8" s="25"/>
    </row>
    <row r="9" ht="28.5" customHeight="1" spans="1:2">
      <c r="A9" s="25"/>
      <c r="B9" s="25"/>
    </row>
    <row r="10" ht="28.5" customHeight="1" spans="1:2">
      <c r="A10" s="25" t="s">
        <v>1052</v>
      </c>
      <c r="B10" s="25">
        <v>0</v>
      </c>
    </row>
    <row r="11" ht="28.5" customHeight="1" spans="1:2">
      <c r="A11" s="25" t="s">
        <v>2193</v>
      </c>
      <c r="B11" s="27"/>
    </row>
  </sheetData>
  <mergeCells count="1">
    <mergeCell ref="A1:B1"/>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H17" sqref="H17"/>
    </sheetView>
  </sheetViews>
  <sheetFormatPr defaultColWidth="9" defaultRowHeight="13.5" outlineLevelCol="5"/>
  <cols>
    <col min="1" max="1" width="28.25" style="11" customWidth="1"/>
    <col min="2" max="6" width="13" customWidth="1"/>
  </cols>
  <sheetData>
    <row r="1" ht="45" customHeight="1" spans="1:6">
      <c r="A1" s="12" t="s">
        <v>2194</v>
      </c>
      <c r="B1" s="12"/>
      <c r="C1" s="12"/>
      <c r="D1" s="12"/>
      <c r="E1" s="12"/>
      <c r="F1" s="12"/>
    </row>
    <row r="2" ht="16.5" customHeight="1" spans="1:6">
      <c r="A2" s="13"/>
      <c r="B2" s="2"/>
      <c r="C2" s="2"/>
      <c r="D2" s="2"/>
      <c r="E2" s="2"/>
      <c r="F2" s="3" t="s">
        <v>22</v>
      </c>
    </row>
    <row r="3" ht="24" customHeight="1" spans="1:6">
      <c r="A3" s="14" t="s">
        <v>2195</v>
      </c>
      <c r="B3" s="4" t="s">
        <v>2161</v>
      </c>
      <c r="C3" s="4"/>
      <c r="D3" s="4" t="s">
        <v>1049</v>
      </c>
      <c r="E3" s="6" t="s">
        <v>2196</v>
      </c>
      <c r="F3" s="6"/>
    </row>
    <row r="4" ht="21.75" customHeight="1" spans="1:6">
      <c r="A4" s="15"/>
      <c r="B4" s="4" t="s">
        <v>25</v>
      </c>
      <c r="C4" s="4" t="s">
        <v>2197</v>
      </c>
      <c r="D4" s="4"/>
      <c r="E4" s="6" t="s">
        <v>2198</v>
      </c>
      <c r="F4" s="6" t="s">
        <v>2199</v>
      </c>
    </row>
    <row r="5" spans="1:6">
      <c r="A5" s="16"/>
      <c r="B5" s="4"/>
      <c r="C5" s="4" t="s">
        <v>2163</v>
      </c>
      <c r="D5" s="4"/>
      <c r="E5" s="6"/>
      <c r="F5" s="6"/>
    </row>
    <row r="6" ht="21.75" customHeight="1" spans="1:6">
      <c r="A6" s="10" t="s">
        <v>2200</v>
      </c>
      <c r="B6" s="8">
        <v>152271</v>
      </c>
      <c r="C6" s="8">
        <v>157183</v>
      </c>
      <c r="D6" s="8">
        <v>150459</v>
      </c>
      <c r="E6" s="9">
        <v>-0.012</v>
      </c>
      <c r="F6" s="9">
        <v>-0.043</v>
      </c>
    </row>
    <row r="7" ht="21.75" customHeight="1" spans="1:6">
      <c r="A7" s="10" t="s">
        <v>2201</v>
      </c>
      <c r="B7" s="8">
        <v>82641</v>
      </c>
      <c r="C7" s="8">
        <v>87026</v>
      </c>
      <c r="D7" s="8">
        <v>80532</v>
      </c>
      <c r="E7" s="9">
        <v>-0.026</v>
      </c>
      <c r="F7" s="9">
        <v>-0.075</v>
      </c>
    </row>
    <row r="8" ht="21.75" customHeight="1" spans="1:6">
      <c r="A8" s="10" t="s">
        <v>2202</v>
      </c>
      <c r="B8" s="8">
        <v>63116</v>
      </c>
      <c r="C8" s="8">
        <v>59969</v>
      </c>
      <c r="D8" s="8">
        <v>61426</v>
      </c>
      <c r="E8" s="9">
        <v>-0.027</v>
      </c>
      <c r="F8" s="9">
        <v>0.024</v>
      </c>
    </row>
    <row r="9" ht="21.75" customHeight="1" spans="1:6">
      <c r="A9" s="10" t="s">
        <v>2203</v>
      </c>
      <c r="B9" s="8">
        <v>4784</v>
      </c>
      <c r="C9" s="8">
        <v>7877</v>
      </c>
      <c r="D9" s="8">
        <v>4451</v>
      </c>
      <c r="E9" s="9">
        <v>-0.07</v>
      </c>
      <c r="F9" s="9">
        <v>-0.435</v>
      </c>
    </row>
    <row r="10" ht="28.5" customHeight="1" spans="1:6">
      <c r="A10" s="10" t="s">
        <v>2204</v>
      </c>
      <c r="B10" s="8">
        <v>27915</v>
      </c>
      <c r="C10" s="8">
        <v>35850</v>
      </c>
      <c r="D10" s="8">
        <v>24679</v>
      </c>
      <c r="E10" s="9">
        <v>-0.116</v>
      </c>
      <c r="F10" s="9">
        <v>-0.312</v>
      </c>
    </row>
    <row r="11" ht="21.75" customHeight="1" spans="1:6">
      <c r="A11" s="10" t="s">
        <v>2201</v>
      </c>
      <c r="B11" s="8">
        <v>18543</v>
      </c>
      <c r="C11" s="8">
        <v>25810</v>
      </c>
      <c r="D11" s="8">
        <v>20101</v>
      </c>
      <c r="E11" s="9">
        <v>0.084</v>
      </c>
      <c r="F11" s="9">
        <v>-0.221</v>
      </c>
    </row>
    <row r="12" ht="21.75" customHeight="1" spans="1:6">
      <c r="A12" s="10" t="s">
        <v>2205</v>
      </c>
      <c r="B12" s="8">
        <v>6069</v>
      </c>
      <c r="C12" s="8">
        <v>4105</v>
      </c>
      <c r="D12" s="8">
        <v>1924</v>
      </c>
      <c r="E12" s="9">
        <v>-0.683</v>
      </c>
      <c r="F12" s="9">
        <v>-0.531</v>
      </c>
    </row>
    <row r="13" ht="21.75" customHeight="1" spans="1:6">
      <c r="A13" s="10" t="s">
        <v>2206</v>
      </c>
      <c r="B13" s="8">
        <v>3303</v>
      </c>
      <c r="C13" s="8">
        <v>5935</v>
      </c>
      <c r="D13" s="8">
        <v>2654</v>
      </c>
      <c r="E13" s="9">
        <v>-0.196</v>
      </c>
      <c r="F13" s="9">
        <v>-0.553</v>
      </c>
    </row>
    <row r="14" ht="36" customHeight="1" spans="1:6">
      <c r="A14" s="10" t="s">
        <v>2207</v>
      </c>
      <c r="B14" s="8">
        <v>25473</v>
      </c>
      <c r="C14" s="8">
        <v>23445</v>
      </c>
      <c r="D14" s="8">
        <v>23012</v>
      </c>
      <c r="E14" s="9">
        <v>-0.097</v>
      </c>
      <c r="F14" s="9">
        <v>-0.018</v>
      </c>
    </row>
    <row r="15" ht="21.75" customHeight="1" spans="1:6">
      <c r="A15" s="10" t="s">
        <v>2201</v>
      </c>
      <c r="B15" s="8">
        <v>23602</v>
      </c>
      <c r="C15" s="8">
        <v>20767</v>
      </c>
      <c r="D15" s="8">
        <v>18834</v>
      </c>
      <c r="E15" s="9">
        <v>-0.202</v>
      </c>
      <c r="F15" s="9">
        <v>-0.093</v>
      </c>
    </row>
    <row r="16" ht="21.75" customHeight="1" spans="1:6">
      <c r="A16" s="10" t="s">
        <v>2205</v>
      </c>
      <c r="B16" s="8">
        <v>1730</v>
      </c>
      <c r="C16" s="8">
        <v>2311</v>
      </c>
      <c r="D16" s="8">
        <v>4050</v>
      </c>
      <c r="E16" s="9">
        <v>1.341</v>
      </c>
      <c r="F16" s="9">
        <v>0.752</v>
      </c>
    </row>
    <row r="17" ht="21.75" customHeight="1" spans="1:6">
      <c r="A17" s="10" t="s">
        <v>2206</v>
      </c>
      <c r="B17" s="8">
        <v>141</v>
      </c>
      <c r="C17" s="8">
        <v>367</v>
      </c>
      <c r="D17" s="8">
        <v>128</v>
      </c>
      <c r="E17" s="9">
        <v>-0.092</v>
      </c>
      <c r="F17" s="9">
        <v>-0.651</v>
      </c>
    </row>
    <row r="18" ht="21.75" customHeight="1" spans="1:6">
      <c r="A18" s="10" t="s">
        <v>2208</v>
      </c>
      <c r="B18" s="8">
        <v>428</v>
      </c>
      <c r="C18" s="8">
        <v>467</v>
      </c>
      <c r="D18" s="8">
        <v>339</v>
      </c>
      <c r="E18" s="9">
        <v>-0.208</v>
      </c>
      <c r="F18" s="9">
        <v>-0.274</v>
      </c>
    </row>
    <row r="19" ht="21.75" customHeight="1" spans="1:6">
      <c r="A19" s="10" t="s">
        <v>2201</v>
      </c>
      <c r="B19" s="8">
        <v>370</v>
      </c>
      <c r="C19" s="8">
        <v>401</v>
      </c>
      <c r="D19" s="8">
        <v>289</v>
      </c>
      <c r="E19" s="9">
        <v>-0.219</v>
      </c>
      <c r="F19" s="9">
        <v>-0.279</v>
      </c>
    </row>
    <row r="20" ht="21.75" customHeight="1" spans="1:6">
      <c r="A20" s="10" t="s">
        <v>2205</v>
      </c>
      <c r="B20" s="8"/>
      <c r="C20" s="8"/>
      <c r="D20" s="8"/>
      <c r="E20" s="8"/>
      <c r="F20" s="8"/>
    </row>
    <row r="21" ht="21.75" customHeight="1" spans="1:6">
      <c r="A21" s="10" t="s">
        <v>2209</v>
      </c>
      <c r="B21" s="8">
        <v>58</v>
      </c>
      <c r="C21" s="8">
        <v>66</v>
      </c>
      <c r="D21" s="8">
        <v>50</v>
      </c>
      <c r="E21" s="9">
        <v>-0.138</v>
      </c>
      <c r="F21" s="9">
        <v>-0.242</v>
      </c>
    </row>
    <row r="22" ht="37.5" customHeight="1" spans="1:6">
      <c r="A22" s="10" t="s">
        <v>2210</v>
      </c>
      <c r="B22" s="8">
        <v>18475</v>
      </c>
      <c r="C22" s="8">
        <v>16939</v>
      </c>
      <c r="D22" s="8">
        <v>19032</v>
      </c>
      <c r="E22" s="9">
        <v>0.03</v>
      </c>
      <c r="F22" s="9">
        <v>0.124</v>
      </c>
    </row>
    <row r="23" ht="21.75" customHeight="1" spans="1:6">
      <c r="A23" s="10" t="s">
        <v>2211</v>
      </c>
      <c r="B23" s="8">
        <v>14257</v>
      </c>
      <c r="C23" s="8">
        <v>15462</v>
      </c>
      <c r="D23" s="8">
        <v>14748</v>
      </c>
      <c r="E23" s="9">
        <v>0.034</v>
      </c>
      <c r="F23" s="9">
        <v>-0.046</v>
      </c>
    </row>
    <row r="24" ht="21.75" customHeight="1" spans="1:6">
      <c r="A24" s="10" t="s">
        <v>2212</v>
      </c>
      <c r="B24" s="8">
        <v>3951</v>
      </c>
      <c r="C24" s="8">
        <v>1212</v>
      </c>
      <c r="D24" s="8">
        <v>3951</v>
      </c>
      <c r="E24" s="9">
        <v>0</v>
      </c>
      <c r="F24" s="9">
        <v>2.26</v>
      </c>
    </row>
    <row r="25" ht="21.75" customHeight="1" spans="1:6">
      <c r="A25" s="10" t="s">
        <v>2213</v>
      </c>
      <c r="B25" s="8">
        <v>267</v>
      </c>
      <c r="C25" s="8">
        <v>265</v>
      </c>
      <c r="D25" s="8">
        <v>333</v>
      </c>
      <c r="E25" s="9">
        <v>0.247</v>
      </c>
      <c r="F25" s="9">
        <v>0.257</v>
      </c>
    </row>
    <row r="26" ht="38.25" customHeight="1" spans="1:6">
      <c r="A26" s="10" t="s">
        <v>2214</v>
      </c>
      <c r="B26" s="8">
        <v>59248</v>
      </c>
      <c r="C26" s="8">
        <v>62091</v>
      </c>
      <c r="D26" s="8">
        <v>62900</v>
      </c>
      <c r="E26" s="9">
        <v>0.062</v>
      </c>
      <c r="F26" s="9">
        <v>0.013</v>
      </c>
    </row>
    <row r="27" ht="21.75" customHeight="1" spans="1:6">
      <c r="A27" s="10" t="s">
        <v>2211</v>
      </c>
      <c r="B27" s="8">
        <v>19058</v>
      </c>
      <c r="C27" s="8">
        <v>19044</v>
      </c>
      <c r="D27" s="8">
        <v>21000</v>
      </c>
      <c r="E27" s="9">
        <v>0.102</v>
      </c>
      <c r="F27" s="9">
        <v>0.103</v>
      </c>
    </row>
    <row r="28" ht="21.75" customHeight="1" spans="1:6">
      <c r="A28" s="10" t="s">
        <v>2215</v>
      </c>
      <c r="B28" s="8">
        <v>39640</v>
      </c>
      <c r="C28" s="8">
        <v>42436</v>
      </c>
      <c r="D28" s="8">
        <v>41250</v>
      </c>
      <c r="E28" s="9">
        <v>0.041</v>
      </c>
      <c r="F28" s="9">
        <v>-0.028</v>
      </c>
    </row>
    <row r="29" ht="21.75" customHeight="1" spans="1:6">
      <c r="A29" s="10" t="s">
        <v>2216</v>
      </c>
      <c r="B29" s="8">
        <v>550</v>
      </c>
      <c r="C29" s="8">
        <v>611</v>
      </c>
      <c r="D29" s="8">
        <v>650</v>
      </c>
      <c r="E29" s="9">
        <v>0.182</v>
      </c>
      <c r="F29" s="9">
        <v>0.064</v>
      </c>
    </row>
    <row r="30" ht="32.25" customHeight="1" spans="1:6">
      <c r="A30" s="10" t="s">
        <v>2217</v>
      </c>
      <c r="B30" s="8">
        <v>20732</v>
      </c>
      <c r="C30" s="8">
        <v>18391</v>
      </c>
      <c r="D30" s="8">
        <v>20497</v>
      </c>
      <c r="E30" s="9">
        <v>-0.011</v>
      </c>
      <c r="F30" s="9">
        <v>0.115</v>
      </c>
    </row>
    <row r="31" ht="21.75" customHeight="1" spans="1:6">
      <c r="A31" s="10" t="s">
        <v>2201</v>
      </c>
      <c r="B31" s="8">
        <v>6811</v>
      </c>
      <c r="C31" s="8">
        <v>5542</v>
      </c>
      <c r="D31" s="8">
        <v>5560</v>
      </c>
      <c r="E31" s="9">
        <v>-0.184</v>
      </c>
      <c r="F31" s="9">
        <v>0.003</v>
      </c>
    </row>
    <row r="32" ht="21.75" customHeight="1" spans="1:6">
      <c r="A32" s="10" t="s">
        <v>2202</v>
      </c>
      <c r="B32" s="8">
        <v>13456</v>
      </c>
      <c r="C32" s="8">
        <v>12216</v>
      </c>
      <c r="D32" s="8">
        <v>14301</v>
      </c>
      <c r="E32" s="9">
        <v>0.063</v>
      </c>
      <c r="F32" s="9">
        <v>0.171</v>
      </c>
    </row>
    <row r="33" ht="21.75" customHeight="1" spans="1:6">
      <c r="A33" s="17" t="s">
        <v>52</v>
      </c>
      <c r="B33" s="18">
        <v>465</v>
      </c>
      <c r="C33" s="18">
        <v>633</v>
      </c>
      <c r="D33" s="8">
        <v>636</v>
      </c>
      <c r="E33" s="9">
        <v>0.368</v>
      </c>
      <c r="F33" s="9">
        <v>0.005</v>
      </c>
    </row>
  </sheetData>
  <mergeCells count="8">
    <mergeCell ref="A1:F1"/>
    <mergeCell ref="B3:C3"/>
    <mergeCell ref="E3:F3"/>
    <mergeCell ref="A3:A5"/>
    <mergeCell ref="B4:B5"/>
    <mergeCell ref="D3:D5"/>
    <mergeCell ref="E4:E5"/>
    <mergeCell ref="F4:F5"/>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workbookViewId="0">
      <selection activeCell="K11" sqref="K11"/>
    </sheetView>
  </sheetViews>
  <sheetFormatPr defaultColWidth="9" defaultRowHeight="13.5" outlineLevelCol="5"/>
  <cols>
    <col min="1" max="1" width="28.125" customWidth="1"/>
    <col min="2" max="2" width="11.875" customWidth="1"/>
    <col min="3" max="3" width="11.375" customWidth="1"/>
    <col min="4" max="4" width="9.625" customWidth="1"/>
    <col min="5" max="5" width="11.25" customWidth="1"/>
    <col min="6" max="6" width="13.625" customWidth="1"/>
  </cols>
  <sheetData>
    <row r="1" ht="45" customHeight="1" spans="1:6">
      <c r="A1" s="1" t="s">
        <v>2218</v>
      </c>
      <c r="B1" s="1"/>
      <c r="C1" s="1"/>
      <c r="D1" s="1"/>
      <c r="E1" s="1"/>
      <c r="F1" s="1"/>
    </row>
    <row r="2" ht="21" customHeight="1" spans="1:6">
      <c r="A2" s="2"/>
      <c r="B2" s="2"/>
      <c r="C2" s="2"/>
      <c r="D2" s="2"/>
      <c r="E2" s="2"/>
      <c r="F2" s="3" t="s">
        <v>22</v>
      </c>
    </row>
    <row r="3" ht="24" customHeight="1" spans="1:6">
      <c r="A3" s="4" t="s">
        <v>2007</v>
      </c>
      <c r="B3" s="4" t="s">
        <v>2161</v>
      </c>
      <c r="C3" s="4"/>
      <c r="D3" s="4" t="s">
        <v>1049</v>
      </c>
      <c r="E3" s="5" t="s">
        <v>2196</v>
      </c>
      <c r="F3" s="5"/>
    </row>
    <row r="4" ht="33.75" customHeight="1" spans="1:6">
      <c r="A4" s="4"/>
      <c r="B4" s="4" t="s">
        <v>25</v>
      </c>
      <c r="C4" s="4" t="s">
        <v>2219</v>
      </c>
      <c r="D4" s="4"/>
      <c r="E4" s="6" t="s">
        <v>2198</v>
      </c>
      <c r="F4" s="6" t="s">
        <v>2199</v>
      </c>
    </row>
    <row r="5" ht="29.25" customHeight="1" spans="1:6">
      <c r="A5" s="7" t="s">
        <v>2220</v>
      </c>
      <c r="B5" s="8">
        <v>149736</v>
      </c>
      <c r="C5" s="8">
        <v>150103</v>
      </c>
      <c r="D5" s="8">
        <v>159732</v>
      </c>
      <c r="E5" s="9">
        <v>0.067</v>
      </c>
      <c r="F5" s="9">
        <v>0.064</v>
      </c>
    </row>
    <row r="6" ht="29.25" customHeight="1" spans="1:6">
      <c r="A6" s="7" t="s">
        <v>2221</v>
      </c>
      <c r="B6" s="8">
        <v>40027</v>
      </c>
      <c r="C6" s="8">
        <v>39077</v>
      </c>
      <c r="D6" s="8">
        <v>43759</v>
      </c>
      <c r="E6" s="9">
        <v>0.093</v>
      </c>
      <c r="F6" s="9">
        <v>0.12</v>
      </c>
    </row>
    <row r="7" ht="29.25" customHeight="1" spans="1:6">
      <c r="A7" s="7" t="s">
        <v>2222</v>
      </c>
      <c r="B7" s="8">
        <v>37530</v>
      </c>
      <c r="C7" s="8">
        <v>37386</v>
      </c>
      <c r="D7" s="8">
        <v>42573</v>
      </c>
      <c r="E7" s="9">
        <v>0.134</v>
      </c>
      <c r="F7" s="9">
        <v>0.139</v>
      </c>
    </row>
    <row r="8" ht="29.25" customHeight="1" spans="1:6">
      <c r="A8" s="7" t="s">
        <v>2223</v>
      </c>
      <c r="B8" s="8">
        <v>966</v>
      </c>
      <c r="C8" s="8">
        <v>941</v>
      </c>
      <c r="D8" s="8">
        <v>1060</v>
      </c>
      <c r="E8" s="9">
        <v>0.097</v>
      </c>
      <c r="F8" s="9">
        <v>0.126</v>
      </c>
    </row>
    <row r="9" ht="29.25" customHeight="1" spans="1:6">
      <c r="A9" s="7" t="s">
        <v>2224</v>
      </c>
      <c r="B9" s="8">
        <v>1531</v>
      </c>
      <c r="C9" s="8">
        <v>750</v>
      </c>
      <c r="D9" s="8">
        <v>126</v>
      </c>
      <c r="E9" s="9">
        <v>-0.918</v>
      </c>
      <c r="F9" s="9">
        <v>-0.832</v>
      </c>
    </row>
    <row r="10" ht="29.25" customHeight="1" spans="1:6">
      <c r="A10" s="10" t="s">
        <v>2207</v>
      </c>
      <c r="B10" s="8">
        <v>25904</v>
      </c>
      <c r="C10" s="8">
        <v>25304</v>
      </c>
      <c r="D10" s="8">
        <v>27258</v>
      </c>
      <c r="E10" s="9">
        <v>0.052</v>
      </c>
      <c r="F10" s="9">
        <v>0.077</v>
      </c>
    </row>
    <row r="11" ht="29.25" customHeight="1" spans="1:6">
      <c r="A11" s="7" t="s">
        <v>2222</v>
      </c>
      <c r="B11" s="8">
        <v>25904</v>
      </c>
      <c r="C11" s="8">
        <v>25304</v>
      </c>
      <c r="D11" s="8">
        <v>27258</v>
      </c>
      <c r="E11" s="9">
        <v>0.052</v>
      </c>
      <c r="F11" s="9">
        <v>0.077</v>
      </c>
    </row>
    <row r="12" ht="29.25" customHeight="1" spans="1:6">
      <c r="A12" s="7" t="s">
        <v>2223</v>
      </c>
      <c r="B12" s="8"/>
      <c r="C12" s="8"/>
      <c r="D12" s="8"/>
      <c r="E12" s="8"/>
      <c r="F12" s="8"/>
    </row>
    <row r="13" ht="29.25" customHeight="1" spans="1:6">
      <c r="A13" s="7" t="s">
        <v>2224</v>
      </c>
      <c r="B13" s="8"/>
      <c r="C13" s="8"/>
      <c r="D13" s="8"/>
      <c r="E13" s="8"/>
      <c r="F13" s="8"/>
    </row>
    <row r="14" ht="29.25" customHeight="1" spans="1:6">
      <c r="A14" s="10" t="s">
        <v>2225</v>
      </c>
      <c r="B14" s="8">
        <v>263</v>
      </c>
      <c r="C14" s="8">
        <v>307</v>
      </c>
      <c r="D14" s="8">
        <v>364</v>
      </c>
      <c r="E14" s="9">
        <v>0.384</v>
      </c>
      <c r="F14" s="9">
        <v>0.186</v>
      </c>
    </row>
    <row r="15" ht="29.25" customHeight="1" spans="1:6">
      <c r="A15" s="7" t="s">
        <v>2226</v>
      </c>
      <c r="B15" s="8">
        <v>80</v>
      </c>
      <c r="C15" s="8">
        <v>134</v>
      </c>
      <c r="D15" s="8">
        <v>114</v>
      </c>
      <c r="E15" s="9">
        <v>0.425</v>
      </c>
      <c r="F15" s="9">
        <v>-0.149</v>
      </c>
    </row>
    <row r="16" ht="29.25" customHeight="1" spans="1:6">
      <c r="A16" s="7" t="s">
        <v>2227</v>
      </c>
      <c r="B16" s="8">
        <v>17</v>
      </c>
      <c r="C16" s="8">
        <v>17</v>
      </c>
      <c r="D16" s="8">
        <v>16</v>
      </c>
      <c r="E16" s="9">
        <v>-0.059</v>
      </c>
      <c r="F16" s="9">
        <v>-0.059</v>
      </c>
    </row>
    <row r="17" ht="29.25" customHeight="1" spans="1:6">
      <c r="A17" s="7" t="s">
        <v>2228</v>
      </c>
      <c r="B17" s="8">
        <v>166</v>
      </c>
      <c r="C17" s="8">
        <v>156</v>
      </c>
      <c r="D17" s="8">
        <v>234</v>
      </c>
      <c r="E17" s="9">
        <v>0.41</v>
      </c>
      <c r="F17" s="9">
        <v>0.5</v>
      </c>
    </row>
    <row r="18" ht="29.25" customHeight="1" spans="1:6">
      <c r="A18" s="10" t="s">
        <v>2229</v>
      </c>
      <c r="B18" s="8">
        <v>13289</v>
      </c>
      <c r="C18" s="8">
        <v>13411</v>
      </c>
      <c r="D18" s="8">
        <v>15122</v>
      </c>
      <c r="E18" s="9">
        <v>0.138</v>
      </c>
      <c r="F18" s="9">
        <v>0.128</v>
      </c>
    </row>
    <row r="19" ht="29.25" customHeight="1" spans="1:6">
      <c r="A19" s="7" t="s">
        <v>2230</v>
      </c>
      <c r="B19" s="8">
        <v>6460</v>
      </c>
      <c r="C19" s="8">
        <v>6775</v>
      </c>
      <c r="D19" s="8">
        <v>7669</v>
      </c>
      <c r="E19" s="9">
        <v>0.187</v>
      </c>
      <c r="F19" s="9">
        <v>0.132</v>
      </c>
    </row>
    <row r="20" ht="29.25" customHeight="1" spans="1:6">
      <c r="A20" s="7" t="s">
        <v>2231</v>
      </c>
      <c r="B20" s="8">
        <v>6784</v>
      </c>
      <c r="C20" s="8">
        <v>6623</v>
      </c>
      <c r="D20" s="8">
        <v>7443</v>
      </c>
      <c r="E20" s="9">
        <v>0.097</v>
      </c>
      <c r="F20" s="9">
        <v>0.124</v>
      </c>
    </row>
    <row r="21" ht="29.25" customHeight="1" spans="1:6">
      <c r="A21" s="7" t="s">
        <v>2232</v>
      </c>
      <c r="B21" s="8">
        <v>45</v>
      </c>
      <c r="C21" s="8">
        <v>13</v>
      </c>
      <c r="D21" s="8">
        <v>10</v>
      </c>
      <c r="E21" s="9">
        <v>-0.778</v>
      </c>
      <c r="F21" s="9">
        <v>-0.231</v>
      </c>
    </row>
    <row r="22" ht="29.25" customHeight="1" spans="1:6">
      <c r="A22" s="10" t="s">
        <v>2233</v>
      </c>
      <c r="B22" s="8">
        <v>57168</v>
      </c>
      <c r="C22" s="8">
        <v>58986</v>
      </c>
      <c r="D22" s="8">
        <v>59395</v>
      </c>
      <c r="E22" s="9">
        <v>0.039</v>
      </c>
      <c r="F22" s="9">
        <v>0.007</v>
      </c>
    </row>
    <row r="23" ht="29.25" customHeight="1" spans="1:6">
      <c r="A23" s="7" t="s">
        <v>2234</v>
      </c>
      <c r="B23" s="8">
        <v>51087</v>
      </c>
      <c r="C23" s="8">
        <v>51761</v>
      </c>
      <c r="D23" s="8">
        <v>53770</v>
      </c>
      <c r="E23" s="9">
        <v>0.053</v>
      </c>
      <c r="F23" s="9">
        <v>0.039</v>
      </c>
    </row>
    <row r="24" ht="29.25" customHeight="1" spans="1:6">
      <c r="A24" s="7" t="s">
        <v>1628</v>
      </c>
      <c r="B24" s="8">
        <v>6081</v>
      </c>
      <c r="C24" s="8">
        <v>7225</v>
      </c>
      <c r="D24" s="8">
        <v>5625</v>
      </c>
      <c r="E24" s="9">
        <v>-0.075</v>
      </c>
      <c r="F24" s="9">
        <v>-0.221</v>
      </c>
    </row>
    <row r="25" ht="29.25" customHeight="1" spans="1:6">
      <c r="A25" s="10" t="s">
        <v>2235</v>
      </c>
      <c r="B25" s="8">
        <v>13085</v>
      </c>
      <c r="C25" s="8">
        <v>13018</v>
      </c>
      <c r="D25" s="8">
        <v>13834</v>
      </c>
      <c r="E25" s="9">
        <v>0.057</v>
      </c>
      <c r="F25" s="9">
        <v>0.063</v>
      </c>
    </row>
    <row r="26" ht="29.25" customHeight="1" spans="1:6">
      <c r="A26" s="7" t="s">
        <v>2236</v>
      </c>
      <c r="B26" s="8">
        <v>12257</v>
      </c>
      <c r="C26" s="8">
        <v>12317</v>
      </c>
      <c r="D26" s="8">
        <v>13111</v>
      </c>
      <c r="E26" s="9">
        <v>0.07</v>
      </c>
      <c r="F26" s="9">
        <v>0.064</v>
      </c>
    </row>
    <row r="27" ht="29.25" customHeight="1" spans="1:6">
      <c r="A27" s="7" t="s">
        <v>2223</v>
      </c>
      <c r="B27" s="8">
        <v>115</v>
      </c>
      <c r="C27" s="8">
        <v>95</v>
      </c>
      <c r="D27" s="8">
        <v>115</v>
      </c>
      <c r="E27" s="9">
        <v>0</v>
      </c>
      <c r="F27" s="9">
        <v>0.211</v>
      </c>
    </row>
    <row r="28" ht="29.25" customHeight="1" spans="1:6">
      <c r="A28" s="7" t="s">
        <v>1628</v>
      </c>
      <c r="B28" s="8">
        <v>713</v>
      </c>
      <c r="C28" s="8">
        <v>606</v>
      </c>
      <c r="D28" s="8">
        <v>608</v>
      </c>
      <c r="E28" s="9">
        <v>-0.147</v>
      </c>
      <c r="F28" s="9">
        <v>0.003</v>
      </c>
    </row>
  </sheetData>
  <mergeCells count="5">
    <mergeCell ref="A1:F1"/>
    <mergeCell ref="B3:C3"/>
    <mergeCell ref="E3:F3"/>
    <mergeCell ref="A3:A4"/>
    <mergeCell ref="D3:D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20</vt:i4>
      </vt:variant>
    </vt:vector>
  </HeadingPairs>
  <TitlesOfParts>
    <vt:vector size="20" baseType="lpstr">
      <vt:lpstr>目录 </vt:lpstr>
      <vt:lpstr>表一、2020年一般公共预算收入表</vt:lpstr>
      <vt:lpstr>表二、2020年一般公共预算支出表</vt:lpstr>
      <vt:lpstr>表三、一般公共预算本级支出表</vt:lpstr>
      <vt:lpstr>表四、一般公共预算本级基本支出表</vt:lpstr>
      <vt:lpstr>表五、一般公共预算税收返还和转移支付表</vt:lpstr>
      <vt:lpstr>表六、2019年政府一般债务限额和余额表</vt:lpstr>
      <vt:lpstr>七、2020年一般公共预算“三公”经费预算表</vt:lpstr>
      <vt:lpstr>表八、项目绩效目标申报表-1</vt:lpstr>
      <vt:lpstr>表八、项目绩效目标申报表-2</vt:lpstr>
      <vt:lpstr>表八、项目绩效目标申报表-3</vt:lpstr>
      <vt:lpstr>表九、2020年政府性基金收入表</vt:lpstr>
      <vt:lpstr>表十、2020年政府性基金支出表</vt:lpstr>
      <vt:lpstr>表十一政府性基金转移支付表</vt:lpstr>
      <vt:lpstr>表十二、2019年政府专项债务限额和余额表</vt:lpstr>
      <vt:lpstr>表十三、2020年国有资本经营预算收入表</vt:lpstr>
      <vt:lpstr>表十四、2020年全县国有资本经营预算支出表</vt:lpstr>
      <vt:lpstr>表十五、2020年国有资本经营预算转移支付表</vt:lpstr>
      <vt:lpstr>表十六2020年社会保险基金收入表</vt:lpstr>
      <vt:lpstr>表十七、2020年社会保险基金支出表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2020-07-01T07:08:00Z</dcterms:created>
  <cp:lastPrinted>2020-09-09T07:30:00Z</cp:lastPrinted>
  <dcterms:modified xsi:type="dcterms:W3CDTF">2021-06-03T08:42:24Z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5F8F3E6603F2442CB0AAFA003EBCADB9</vt:lpwstr>
  </property>
</Properties>
</file>